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Y:\Roxana\LISC documents\"/>
    </mc:Choice>
  </mc:AlternateContent>
  <xr:revisionPtr revIDLastSave="0" documentId="14_{87566CBA-E0ED-4549-992A-E1A01CABC345}" xr6:coauthVersionLast="46" xr6:coauthVersionMax="46" xr10:uidLastSave="{00000000-0000-0000-0000-000000000000}"/>
  <bookViews>
    <workbookView xWindow="-120" yWindow="-120" windowWidth="29040" windowHeight="15840" xr2:uid="{00000000-000D-0000-FFFF-FFFF00000000}"/>
  </bookViews>
  <sheets>
    <sheet name="Budget 424A" sheetId="1" r:id="rId1"/>
    <sheet name="Staffing Plan" sheetId="2" r:id="rId2"/>
    <sheet name="Budget Narrative" sheetId="7" r:id="rId3"/>
  </sheets>
  <definedNames>
    <definedName name="_xlnm.Print_Area" localSheetId="0">'Budget 424A'!$D$4:$G$24</definedName>
    <definedName name="_xlnm.Print_Area" localSheetId="2">'Budget Narrative'!$B$5:$E$48</definedName>
    <definedName name="_xlnm.Print_Area" localSheetId="1">'Staffing Plan'!$B$2:$G$24</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1" l="1"/>
  <c r="L20" i="1"/>
  <c r="L18" i="1"/>
  <c r="L16" i="1"/>
  <c r="E47" i="7"/>
  <c r="F19" i="1"/>
  <c r="F16" i="1"/>
  <c r="E13" i="7"/>
  <c r="F10" i="2"/>
  <c r="F9" i="2"/>
  <c r="C9" i="2" l="1"/>
  <c r="C10" i="2"/>
  <c r="E12" i="2" l="1"/>
  <c r="G12" i="2" s="1"/>
  <c r="E11" i="2"/>
  <c r="G11" i="2" s="1"/>
  <c r="E10" i="2"/>
  <c r="G10" i="2" s="1"/>
  <c r="E9" i="2" l="1"/>
  <c r="G9" i="2" s="1"/>
  <c r="F10" i="1" l="1"/>
  <c r="E17" i="7" l="1"/>
  <c r="E7" i="2" l="1"/>
  <c r="E48" i="7" l="1"/>
  <c r="F21" i="1" s="1"/>
  <c r="E43" i="7"/>
  <c r="E55" i="7" l="1"/>
  <c r="E38" i="7"/>
  <c r="E22" i="7" l="1"/>
  <c r="F17" i="1" s="1"/>
  <c r="E30" i="7"/>
  <c r="F18" i="1" s="1"/>
  <c r="E8" i="2" l="1"/>
  <c r="G8" i="2" s="1"/>
  <c r="G7" i="2"/>
  <c r="G13" i="2" l="1"/>
  <c r="G14" i="2" s="1"/>
  <c r="E9" i="7" s="1"/>
  <c r="F15" i="1" s="1"/>
  <c r="E6" i="7" l="1"/>
  <c r="F14" i="1" s="1"/>
  <c r="F27" i="1" s="1"/>
  <c r="F29" i="1" s="1"/>
  <c r="F23" i="1" s="1"/>
  <c r="F22" i="1" l="1"/>
  <c r="F24" i="1" s="1"/>
  <c r="F11" i="1"/>
</calcChain>
</file>

<file path=xl/sharedStrings.xml><?xml version="1.0" encoding="utf-8"?>
<sst xmlns="http://schemas.openxmlformats.org/spreadsheetml/2006/main" count="98" uniqueCount="79">
  <si>
    <t>Non-Federal Matching Share</t>
  </si>
  <si>
    <t>Total Project Cost</t>
  </si>
  <si>
    <t>Personnel</t>
  </si>
  <si>
    <t>Fringe Benefits</t>
  </si>
  <si>
    <t>Supplies</t>
  </si>
  <si>
    <t>Contractual</t>
  </si>
  <si>
    <t>Other</t>
  </si>
  <si>
    <t>Total Direct Charges</t>
  </si>
  <si>
    <t>Total Project Budget</t>
  </si>
  <si>
    <t>Name</t>
  </si>
  <si>
    <t>Title</t>
  </si>
  <si>
    <t>% of Annual Hours</t>
  </si>
  <si>
    <t>Total Personnel Costs</t>
  </si>
  <si>
    <t>Federal Grant Rate</t>
  </si>
  <si>
    <t>NOTES/INSTRUCTIONS:</t>
  </si>
  <si>
    <t>Event</t>
  </si>
  <si>
    <t>Travelers</t>
  </si>
  <si>
    <t>Purpose</t>
  </si>
  <si>
    <t>Total Travel Costs</t>
  </si>
  <si>
    <t>Total Supply Costs</t>
  </si>
  <si>
    <t>Supply</t>
  </si>
  <si>
    <t>Amount</t>
  </si>
  <si>
    <t>Cost</t>
  </si>
  <si>
    <t>Equipment</t>
  </si>
  <si>
    <t>Total Equipment Costs</t>
  </si>
  <si>
    <t>Construction</t>
  </si>
  <si>
    <t>Task</t>
  </si>
  <si>
    <t>Basis for Selection</t>
  </si>
  <si>
    <t>Total Contractual Costs</t>
  </si>
  <si>
    <t>Total Match</t>
  </si>
  <si>
    <t>Type</t>
  </si>
  <si>
    <t>Details</t>
  </si>
  <si>
    <t>Must be within your NICRA from your cognizant agency and provide basis for calculations</t>
  </si>
  <si>
    <t>Total Cost by Employee</t>
  </si>
  <si>
    <r>
      <t xml:space="preserve">Travel - </t>
    </r>
    <r>
      <rPr>
        <sz val="10"/>
        <color theme="1"/>
        <rFont val="Calibri"/>
        <family val="2"/>
        <scheme val="minor"/>
      </rPr>
      <t>More information on Travel can be found in 2 CFR 200.474.</t>
    </r>
  </si>
  <si>
    <t>Valuation Method and Purpose</t>
  </si>
  <si>
    <t>From Personnel and Fringe</t>
  </si>
  <si>
    <t>This is the Federal Grant Rate</t>
  </si>
  <si>
    <t>Annual $ from Award</t>
  </si>
  <si>
    <t>Organization Providing Match</t>
  </si>
  <si>
    <t>N/A</t>
  </si>
  <si>
    <t>Total Construction Costs</t>
  </si>
  <si>
    <t>Total Other Costs</t>
  </si>
  <si>
    <r>
      <t>Construction</t>
    </r>
    <r>
      <rPr>
        <sz val="10"/>
        <color theme="1"/>
        <rFont val="Calibri"/>
        <family val="2"/>
        <scheme val="minor"/>
      </rPr>
      <t xml:space="preserve"> - N/A</t>
    </r>
  </si>
  <si>
    <r>
      <t>Contractual</t>
    </r>
    <r>
      <rPr>
        <sz val="10"/>
        <color theme="1"/>
        <rFont val="Calibri"/>
        <family val="2"/>
        <scheme val="minor"/>
      </rPr>
      <t xml:space="preserve"> - Procurements must follow 2 CFR 200 Sections 317-326</t>
    </r>
    <r>
      <rPr>
        <b/>
        <sz val="10"/>
        <color theme="1"/>
        <rFont val="Calibri"/>
        <family val="2"/>
        <scheme val="minor"/>
      </rPr>
      <t xml:space="preserve">
</t>
    </r>
  </si>
  <si>
    <r>
      <t>Supplies</t>
    </r>
    <r>
      <rPr>
        <sz val="10"/>
        <color theme="1"/>
        <rFont val="Calibri"/>
        <family val="2"/>
        <scheme val="minor"/>
      </rPr>
      <t xml:space="preserve"> - Supplies must be identified by item and must correlate to the purpose of the award. Miscelleneous is not sufficient. More information can be found in 2 CFR 200.94.</t>
    </r>
  </si>
  <si>
    <t>Total Fringe Costs</t>
  </si>
  <si>
    <r>
      <rPr>
        <b/>
        <sz val="10"/>
        <color theme="1"/>
        <rFont val="Calibri"/>
        <family val="2"/>
        <scheme val="minor"/>
      </rPr>
      <t>Other -</t>
    </r>
    <r>
      <rPr>
        <sz val="10"/>
        <color theme="1"/>
        <rFont val="Calibri"/>
        <family val="2"/>
        <scheme val="minor"/>
      </rPr>
      <t xml:space="preserve"> </t>
    </r>
  </si>
  <si>
    <t xml:space="preserve">Indirect Charges </t>
  </si>
  <si>
    <t>Must match the Total Project Cost Line above</t>
  </si>
  <si>
    <t>Must match the Total Project Budget Line below</t>
  </si>
  <si>
    <t>N/A for this application</t>
  </si>
  <si>
    <t>Total Fringe Costs (Please Provide the Basis for Fringe Calculations)</t>
  </si>
  <si>
    <t>Number of Years</t>
  </si>
  <si>
    <r>
      <t xml:space="preserve">Fringe - </t>
    </r>
    <r>
      <rPr>
        <sz val="10"/>
        <color theme="1"/>
        <rFont val="Calibri"/>
        <family val="2"/>
        <scheme val="minor"/>
      </rPr>
      <t>Associated fringe costs for the personnel listed in the staffing plan</t>
    </r>
  </si>
  <si>
    <r>
      <t xml:space="preserve">Personnel - </t>
    </r>
    <r>
      <rPr>
        <sz val="10"/>
        <color theme="1"/>
        <rFont val="Calibri"/>
        <family val="2"/>
        <scheme val="minor"/>
      </rPr>
      <t xml:space="preserve">Cost as shown on the Staffing Plan </t>
    </r>
  </si>
  <si>
    <t>Indirect Cost Calculator</t>
  </si>
  <si>
    <t>Cost Base</t>
  </si>
  <si>
    <t>Rate</t>
  </si>
  <si>
    <t>Allowable Indirect Cost</t>
  </si>
  <si>
    <t>Enter allowable base costs as provided in your NICRA</t>
  </si>
  <si>
    <t>Local Match (Not Applicable for this Award)</t>
  </si>
  <si>
    <t>Staffing Plan - Explanation</t>
  </si>
  <si>
    <t>Project Responsibilities</t>
  </si>
  <si>
    <t>Staffing Plan - Budget</t>
  </si>
  <si>
    <t>Project Budget</t>
  </si>
  <si>
    <r>
      <t>Equipment</t>
    </r>
    <r>
      <rPr>
        <sz val="10"/>
        <color theme="1"/>
        <rFont val="Calibri"/>
        <family val="2"/>
        <scheme val="minor"/>
      </rPr>
      <t xml:space="preserve"> - Typically exceeds $5000 per unit cost and has a useful life greater than 1 year. See 2 CFR 200.33.</t>
    </r>
  </si>
  <si>
    <t>Attachment 3</t>
  </si>
  <si>
    <t>AUTHORIZED STAFFING PLAN</t>
  </si>
  <si>
    <t>Attachment 4</t>
  </si>
  <si>
    <t>AUTHORIZED BUDGET</t>
  </si>
  <si>
    <t>Matthew Weaver</t>
  </si>
  <si>
    <t>Margaret Reynolds</t>
  </si>
  <si>
    <t>Annual Rate less release time</t>
  </si>
  <si>
    <t>Mileage</t>
  </si>
  <si>
    <t>LISC Share</t>
  </si>
  <si>
    <t>Travel (mileage)</t>
  </si>
  <si>
    <t xml:space="preserve">Predevelopment Consultant &amp; Feasability Analysis Costs
</t>
  </si>
  <si>
    <t>Misc unexpected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</si>
</sst>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Calibri"/>
      <family val="2"/>
      <scheme val="minor"/>
    </font>
    <font>
      <u/>
      <sz val="11"/>
      <color theme="1"/>
      <name val="Calibri"/>
      <family val="2"/>
      <scheme val="minor"/>
    </font>
    <font>
      <b/>
      <sz val="12"/>
      <color rgb="FF00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thin">
        <color auto="1"/>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3" fillId="0" borderId="1" xfId="0" applyFont="1" applyBorder="1" applyAlignment="1">
      <alignment vertical="center"/>
    </xf>
    <xf numFmtId="0" fontId="3" fillId="0" borderId="3" xfId="0" applyFont="1" applyBorder="1" applyAlignment="1">
      <alignment vertical="center"/>
    </xf>
    <xf numFmtId="9" fontId="3" fillId="0" borderId="1" xfId="2" applyFont="1" applyBorder="1" applyAlignment="1">
      <alignment vertical="center"/>
    </xf>
    <xf numFmtId="0" fontId="0" fillId="0" borderId="5" xfId="0" applyBorder="1"/>
    <xf numFmtId="8" fontId="3" fillId="0" borderId="2" xfId="0" applyNumberFormat="1" applyFont="1" applyBorder="1" applyAlignment="1">
      <alignment horizontal="center" vertical="center" wrapText="1"/>
    </xf>
    <xf numFmtId="8" fontId="3" fillId="0" borderId="4" xfId="0" applyNumberFormat="1" applyFont="1" applyBorder="1" applyAlignment="1">
      <alignment horizontal="center" vertical="center" wrapText="1"/>
    </xf>
    <xf numFmtId="6" fontId="0" fillId="0" borderId="5" xfId="0" applyNumberFormat="1" applyBorder="1"/>
    <xf numFmtId="6" fontId="2" fillId="0" borderId="5" xfId="0" applyNumberFormat="1" applyFont="1" applyBorder="1"/>
    <xf numFmtId="0" fontId="4" fillId="0" borderId="5" xfId="0" applyFont="1" applyBorder="1" applyAlignment="1">
      <alignment horizontal="center"/>
    </xf>
    <xf numFmtId="0" fontId="5" fillId="0" borderId="3" xfId="0" applyFont="1" applyBorder="1" applyAlignment="1">
      <alignment vertical="center"/>
    </xf>
    <xf numFmtId="8" fontId="5" fillId="0" borderId="4" xfId="0" applyNumberFormat="1" applyFont="1" applyBorder="1" applyAlignment="1">
      <alignment horizontal="center" vertical="center" wrapText="1"/>
    </xf>
    <xf numFmtId="44" fontId="3" fillId="0" borderId="0" xfId="1" applyFont="1" applyBorder="1" applyAlignment="1">
      <alignment vertical="center"/>
    </xf>
    <xf numFmtId="8" fontId="3" fillId="0" borderId="0" xfId="0" applyNumberFormat="1" applyFont="1" applyBorder="1" applyAlignment="1">
      <alignment horizontal="center" vertical="center" wrapText="1"/>
    </xf>
    <xf numFmtId="9" fontId="3" fillId="0" borderId="0" xfId="2" applyFont="1" applyBorder="1" applyAlignment="1">
      <alignment vertical="center"/>
    </xf>
    <xf numFmtId="8" fontId="5" fillId="0" borderId="0" xfId="0" applyNumberFormat="1" applyFont="1" applyBorder="1" applyAlignment="1">
      <alignment horizontal="center" vertical="center" wrapText="1"/>
    </xf>
    <xf numFmtId="0" fontId="4" fillId="0" borderId="0" xfId="0" applyFont="1"/>
    <xf numFmtId="0" fontId="2" fillId="0" borderId="0" xfId="0" applyFont="1" applyBorder="1" applyAlignment="1">
      <alignment horizontal="center"/>
    </xf>
    <xf numFmtId="6" fontId="2" fillId="0" borderId="0" xfId="0" applyNumberFormat="1" applyFont="1" applyBorder="1"/>
    <xf numFmtId="0" fontId="0" fillId="0" borderId="5" xfId="0" applyBorder="1" applyAlignment="1">
      <alignment vertical="top"/>
    </xf>
    <xf numFmtId="0" fontId="0" fillId="0" borderId="5" xfId="0" applyBorder="1" applyAlignment="1">
      <alignment vertical="top" wrapText="1"/>
    </xf>
    <xf numFmtId="8" fontId="3" fillId="0" borderId="1" xfId="1" applyNumberFormat="1" applyFont="1" applyBorder="1" applyAlignment="1">
      <alignment horizontal="center" vertical="center"/>
    </xf>
    <xf numFmtId="2" fontId="0" fillId="0" borderId="5" xfId="0" applyNumberFormat="1" applyBorder="1"/>
    <xf numFmtId="0" fontId="2" fillId="0" borderId="7" xfId="0" applyFont="1" applyBorder="1" applyAlignment="1">
      <alignment horizontal="center"/>
    </xf>
    <xf numFmtId="0" fontId="6" fillId="2" borderId="0" xfId="0" applyFont="1" applyFill="1" applyBorder="1" applyAlignment="1">
      <alignment horizontal="left"/>
    </xf>
    <xf numFmtId="6" fontId="0" fillId="0" borderId="0" xfId="0" applyNumberFormat="1" applyFont="1" applyAlignment="1">
      <alignment horizontal="right"/>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10" fontId="1" fillId="0" borderId="5" xfId="2" applyNumberFormat="1" applyFont="1" applyBorder="1" applyAlignment="1">
      <alignment horizontal="center"/>
    </xf>
    <xf numFmtId="0" fontId="2" fillId="2" borderId="7" xfId="0" applyFont="1" applyFill="1" applyBorder="1" applyAlignment="1">
      <alignment horizontal="center"/>
    </xf>
    <xf numFmtId="6" fontId="4" fillId="2" borderId="8" xfId="0" applyNumberFormat="1" applyFont="1" applyFill="1" applyBorder="1" applyAlignment="1">
      <alignment horizontal="center"/>
    </xf>
    <xf numFmtId="0" fontId="0" fillId="2" borderId="7" xfId="0" applyFill="1" applyBorder="1" applyAlignment="1">
      <alignment horizontal="center"/>
    </xf>
    <xf numFmtId="0" fontId="6" fillId="0" borderId="0" xfId="0" applyFont="1" applyFill="1" applyBorder="1" applyAlignment="1">
      <alignment horizontal="left"/>
    </xf>
    <xf numFmtId="0" fontId="2" fillId="0" borderId="9" xfId="0" applyFont="1" applyBorder="1" applyAlignment="1">
      <alignment horizontal="center"/>
    </xf>
    <xf numFmtId="8" fontId="3" fillId="0" borderId="10"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4" fillId="0" borderId="5" xfId="0" applyFont="1" applyBorder="1" applyAlignment="1">
      <alignment horizontal="center" wrapText="1"/>
    </xf>
    <xf numFmtId="0" fontId="0" fillId="0" borderId="0" xfId="0" applyAlignment="1">
      <alignment horizontal="center" wrapText="1"/>
    </xf>
    <xf numFmtId="0" fontId="2" fillId="0" borderId="10" xfId="0" applyFont="1"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10" fontId="1" fillId="0" borderId="10" xfId="2" applyNumberFormat="1" applyFont="1" applyBorder="1" applyAlignment="1">
      <alignment horizontal="center"/>
    </xf>
    <xf numFmtId="10" fontId="1" fillId="0" borderId="9" xfId="2" applyNumberFormat="1" applyFont="1" applyBorder="1" applyAlignment="1">
      <alignment horizontal="center"/>
    </xf>
    <xf numFmtId="0" fontId="0" fillId="0" borderId="11" xfId="0" applyBorder="1"/>
    <xf numFmtId="0" fontId="0" fillId="0" borderId="5" xfId="0" applyBorder="1" applyAlignment="1"/>
    <xf numFmtId="0" fontId="0" fillId="0" borderId="8" xfId="0" applyBorder="1" applyAlignment="1">
      <alignment horizontal="center"/>
    </xf>
    <xf numFmtId="6" fontId="0" fillId="0" borderId="6" xfId="0" applyNumberFormat="1" applyBorder="1" applyAlignment="1">
      <alignment horizontal="center"/>
    </xf>
    <xf numFmtId="0" fontId="0" fillId="0" borderId="7" xfId="0" applyBorder="1" applyAlignment="1">
      <alignment horizontal="center"/>
    </xf>
    <xf numFmtId="10" fontId="0" fillId="0" borderId="5" xfId="0" applyNumberFormat="1" applyBorder="1"/>
    <xf numFmtId="8" fontId="0" fillId="0" borderId="5" xfId="0" applyNumberFormat="1" applyBorder="1"/>
    <xf numFmtId="8" fontId="2" fillId="0" borderId="5" xfId="0" applyNumberFormat="1" applyFont="1" applyBorder="1"/>
    <xf numFmtId="8" fontId="0" fillId="0" borderId="5" xfId="0" applyNumberFormat="1" applyFont="1" applyBorder="1" applyAlignment="1" applyProtection="1">
      <alignment horizontal="right"/>
    </xf>
    <xf numFmtId="8" fontId="0" fillId="0" borderId="5" xfId="0" applyNumberFormat="1" applyFont="1" applyBorder="1" applyAlignment="1">
      <alignment horizontal="right"/>
    </xf>
    <xf numFmtId="8" fontId="0" fillId="0" borderId="5" xfId="0" applyNumberFormat="1" applyBorder="1" applyAlignment="1">
      <alignment vertical="top"/>
    </xf>
    <xf numFmtId="164" fontId="0" fillId="0" borderId="5" xfId="0" applyNumberFormat="1" applyBorder="1"/>
    <xf numFmtId="0" fontId="4" fillId="0" borderId="6" xfId="0" applyFont="1" applyBorder="1" applyAlignment="1">
      <alignment horizontal="center"/>
    </xf>
    <xf numFmtId="0" fontId="0" fillId="0" borderId="8" xfId="0" applyBorder="1" applyAlignment="1">
      <alignment horizontal="center"/>
    </xf>
    <xf numFmtId="0" fontId="3" fillId="2" borderId="12" xfId="0" applyFont="1"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xf>
    <xf numFmtId="0" fontId="8" fillId="0" borderId="13" xfId="0" applyFont="1" applyBorder="1" applyAlignment="1">
      <alignment horizontal="center"/>
    </xf>
    <xf numFmtId="6" fontId="0" fillId="0" borderId="6" xfId="0" applyNumberFormat="1" applyBorder="1" applyAlignment="1">
      <alignment horizontal="center"/>
    </xf>
    <xf numFmtId="0" fontId="0" fillId="0" borderId="7" xfId="0" applyBorder="1" applyAlignment="1">
      <alignment horizontal="center"/>
    </xf>
    <xf numFmtId="0" fontId="2" fillId="0" borderId="6" xfId="0" applyFont="1" applyBorder="1" applyAlignment="1">
      <alignment horizontal="center"/>
    </xf>
    <xf numFmtId="0" fontId="2" fillId="2" borderId="6" xfId="0"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8" fontId="0" fillId="0" borderId="0" xfId="0" applyNumberForma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70659</xdr:colOff>
      <xdr:row>6</xdr:row>
      <xdr:rowOff>1384</xdr:rowOff>
    </xdr:from>
    <xdr:to>
      <xdr:col>2</xdr:col>
      <xdr:colOff>1510839</xdr:colOff>
      <xdr:row>10</xdr:row>
      <xdr:rowOff>191193</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0659" y="691340"/>
          <a:ext cx="2579024" cy="102108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Line Item Budget Part A: This displays all grant resources and their source. It also calculates the Grant Rate.</a:t>
          </a:r>
        </a:p>
      </xdr:txBody>
    </xdr:sp>
    <xdr:clientData/>
  </xdr:twoCellAnchor>
  <xdr:twoCellAnchor>
    <xdr:from>
      <xdr:col>0</xdr:col>
      <xdr:colOff>94904</xdr:colOff>
      <xdr:row>13</xdr:row>
      <xdr:rowOff>31867</xdr:rowOff>
    </xdr:from>
    <xdr:to>
      <xdr:col>2</xdr:col>
      <xdr:colOff>1468582</xdr:colOff>
      <xdr:row>21</xdr:row>
      <xdr:rowOff>41565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4904" y="1602972"/>
          <a:ext cx="2512522" cy="167224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Line Item Budget Part B: This displays all grant resources as dedicated to the lines on the 424A - No other categories should be displayed. Please demonstrate that your Indirect Cost Rate displayed is compliant with your NICRA documentation. This describes all resources going into the project (not exclusively EDA's share).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56803</xdr:colOff>
      <xdr:row>0</xdr:row>
      <xdr:rowOff>66503</xdr:rowOff>
    </xdr:from>
    <xdr:to>
      <xdr:col>4</xdr:col>
      <xdr:colOff>2053243</xdr:colOff>
      <xdr:row>2</xdr:row>
      <xdr:rowOff>9526</xdr:rowOff>
    </xdr:to>
    <xdr:sp macro="" textlink="">
      <xdr:nvSpPr>
        <xdr:cNvPr id="4" name="TextBox 3">
          <a:extLst>
            <a:ext uri="{FF2B5EF4-FFF2-40B4-BE49-F238E27FC236}">
              <a16:creationId xmlns:a16="http://schemas.microsoft.com/office/drawing/2014/main" id="{DF73F387-904D-49DD-8BA6-104C26C62B62}"/>
            </a:ext>
          </a:extLst>
        </xdr:cNvPr>
        <xdr:cNvSpPr txBox="1"/>
      </xdr:nvSpPr>
      <xdr:spPr>
        <a:xfrm>
          <a:off x="56803" y="66503"/>
          <a:ext cx="4672965" cy="42879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Cells on this page are linked to the individual categories which are required for the SF-424, SF-424A and Budget Narrative.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349480</xdr:colOff>
      <xdr:row>25</xdr:row>
      <xdr:rowOff>47624</xdr:rowOff>
    </xdr:from>
    <xdr:to>
      <xdr:col>7</xdr:col>
      <xdr:colOff>19051</xdr:colOff>
      <xdr:row>32</xdr:row>
      <xdr:rowOff>57149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49480" y="3905249"/>
          <a:ext cx="6575196"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Personnel Costs</a:t>
          </a:r>
          <a:r>
            <a:rPr lang="en-US" sz="1100" baseline="0"/>
            <a:t> should be calculated to account for all personnel costs charged to the grant and should include both federal resources, and matching share, if any.</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Further, Fringe Costs should be calculated and documented based on personnel projections - supporting documents and policies should be provided upon request. More information on Fringe benefits can be found in 2 CFR </a:t>
          </a:r>
          <a:r>
            <a:rPr lang="en-US" sz="1100" b="0" i="0">
              <a:solidFill>
                <a:schemeClr val="dk1"/>
              </a:solidFill>
              <a:effectLst/>
              <a:latin typeface="+mn-lt"/>
              <a:ea typeface="+mn-ea"/>
              <a:cs typeface="+mn-cs"/>
            </a:rPr>
            <a:t>200.431</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176819</xdr:colOff>
      <xdr:row>48</xdr:row>
      <xdr:rowOff>189288</xdr:rowOff>
    </xdr:from>
    <xdr:to>
      <xdr:col>25</xdr:col>
      <xdr:colOff>52129</xdr:colOff>
      <xdr:row>54</xdr:row>
      <xdr:rowOff>148416</xdr:rowOff>
    </xdr:to>
    <xdr:sp macro="" textlink="">
      <xdr:nvSpPr>
        <xdr:cNvPr id="2" name="TextBox 1">
          <a:extLst>
            <a:ext uri="{FF2B5EF4-FFF2-40B4-BE49-F238E27FC236}">
              <a16:creationId xmlns:a16="http://schemas.microsoft.com/office/drawing/2014/main" id="{E3A730F7-20B0-4014-809D-7671DF227DF8}"/>
            </a:ext>
          </a:extLst>
        </xdr:cNvPr>
        <xdr:cNvSpPr txBox="1"/>
      </xdr:nvSpPr>
      <xdr:spPr>
        <a:xfrm>
          <a:off x="7739669" y="9438063"/>
          <a:ext cx="6342785" cy="11021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Match </a:t>
          </a:r>
          <a:r>
            <a:rPr lang="en-US" sz="1100" baseline="0"/>
            <a:t>must meet the requirements of the Uniform Guidance, including 2 CFR 200.306; 13 CFR part 301, subpart D; the Notice of Funding Opportunity; and any other applicable authority. EDA’s forthcoming FAQ document for match summarizes many of these requirements. </a:t>
          </a:r>
          <a:endParaRPr lang="en-US" sz="1100"/>
        </a:p>
      </xdr:txBody>
    </xdr:sp>
    <xdr:clientData/>
  </xdr:twoCellAnchor>
  <xdr:twoCellAnchor>
    <xdr:from>
      <xdr:col>1</xdr:col>
      <xdr:colOff>1182254</xdr:colOff>
      <xdr:row>0</xdr:row>
      <xdr:rowOff>55419</xdr:rowOff>
    </xdr:from>
    <xdr:to>
      <xdr:col>3</xdr:col>
      <xdr:colOff>2835564</xdr:colOff>
      <xdr:row>2</xdr:row>
      <xdr:rowOff>38100</xdr:rowOff>
    </xdr:to>
    <xdr:sp macro="" textlink="">
      <xdr:nvSpPr>
        <xdr:cNvPr id="4" name="TextBox 3">
          <a:extLst>
            <a:ext uri="{FF2B5EF4-FFF2-40B4-BE49-F238E27FC236}">
              <a16:creationId xmlns:a16="http://schemas.microsoft.com/office/drawing/2014/main" id="{AAE457A3-114E-4785-AC78-631325FC442E}"/>
            </a:ext>
          </a:extLst>
        </xdr:cNvPr>
        <xdr:cNvSpPr txBox="1"/>
      </xdr:nvSpPr>
      <xdr:spPr>
        <a:xfrm>
          <a:off x="1429904" y="55419"/>
          <a:ext cx="4948960" cy="363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Insert</a:t>
          </a:r>
          <a:r>
            <a:rPr lang="en-US" sz="1100" b="1" baseline="0"/>
            <a:t> values for all cost categories - they will calculate in the 424 Tab.</a:t>
          </a:r>
        </a:p>
      </xdr:txBody>
    </xdr:sp>
    <xdr:clientData/>
  </xdr:twoCellAnchor>
  <xdr:twoCellAnchor>
    <xdr:from>
      <xdr:col>5</xdr:col>
      <xdr:colOff>95250</xdr:colOff>
      <xdr:row>4</xdr:row>
      <xdr:rowOff>9525</xdr:rowOff>
    </xdr:from>
    <xdr:to>
      <xdr:col>12</xdr:col>
      <xdr:colOff>57150</xdr:colOff>
      <xdr:row>7</xdr:row>
      <xdr:rowOff>133350</xdr:rowOff>
    </xdr:to>
    <xdr:sp macro="" textlink="">
      <xdr:nvSpPr>
        <xdr:cNvPr id="5" name="TextBox 4">
          <a:extLst>
            <a:ext uri="{FF2B5EF4-FFF2-40B4-BE49-F238E27FC236}">
              <a16:creationId xmlns:a16="http://schemas.microsoft.com/office/drawing/2014/main" id="{7AF5C689-FFEF-4390-9AEB-65E59B56A79C}"/>
            </a:ext>
          </a:extLst>
        </xdr:cNvPr>
        <xdr:cNvSpPr txBox="1"/>
      </xdr:nvSpPr>
      <xdr:spPr>
        <a:xfrm>
          <a:off x="7658100" y="581025"/>
          <a:ext cx="320992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Personnel</a:t>
          </a:r>
          <a:r>
            <a:rPr lang="en-US" sz="1100" baseline="0"/>
            <a:t> and Staffing costs are autofilled from the Staffing Plan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L29"/>
  <sheetViews>
    <sheetView tabSelected="1" topLeftCell="E13" zoomScaleNormal="100" workbookViewId="0">
      <selection activeCell="L22" sqref="L22"/>
    </sheetView>
  </sheetViews>
  <sheetFormatPr defaultRowHeight="15" x14ac:dyDescent="0.25"/>
  <cols>
    <col min="1" max="1" width="6.28515625" customWidth="1"/>
    <col min="3" max="3" width="24.7109375" customWidth="1"/>
    <col min="4" max="4" width="13.7109375" customWidth="1"/>
    <col min="5" max="5" width="40.7109375" customWidth="1"/>
    <col min="6" max="6" width="20.7109375" customWidth="1"/>
    <col min="7" max="7" width="13.7109375" customWidth="1"/>
    <col min="8" max="8" width="61.7109375" customWidth="1"/>
    <col min="12" max="12" width="10.85546875" bestFit="1" customWidth="1"/>
  </cols>
  <sheetData>
    <row r="2" spans="4:12" ht="23.65" customHeight="1" x14ac:dyDescent="0.25"/>
    <row r="3" spans="4:12" ht="23.65" customHeight="1" x14ac:dyDescent="0.25"/>
    <row r="4" spans="4:12" ht="16.350000000000001" customHeight="1" x14ac:dyDescent="0.25">
      <c r="D4" s="60" t="s">
        <v>67</v>
      </c>
      <c r="E4" s="60"/>
      <c r="F4" s="60"/>
      <c r="G4" s="60"/>
    </row>
    <row r="5" spans="4:12" ht="21.95" customHeight="1" thickBot="1" x14ac:dyDescent="0.35">
      <c r="D5" s="61" t="s">
        <v>70</v>
      </c>
      <c r="E5" s="61"/>
      <c r="F5" s="61"/>
      <c r="G5" s="61"/>
    </row>
    <row r="6" spans="4:12" ht="15.75" thickBot="1" x14ac:dyDescent="0.3"/>
    <row r="7" spans="4:12" ht="16.5" thickBot="1" x14ac:dyDescent="0.3">
      <c r="E7" s="58" t="s">
        <v>65</v>
      </c>
      <c r="F7" s="59"/>
      <c r="H7" s="16" t="s">
        <v>14</v>
      </c>
    </row>
    <row r="8" spans="4:12" ht="16.5" thickBot="1" x14ac:dyDescent="0.3">
      <c r="E8" s="1" t="s">
        <v>75</v>
      </c>
      <c r="F8" s="21">
        <v>30000</v>
      </c>
      <c r="G8" s="12"/>
    </row>
    <row r="9" spans="4:12" ht="16.5" thickBot="1" x14ac:dyDescent="0.3">
      <c r="E9" s="2" t="s">
        <v>0</v>
      </c>
      <c r="F9" s="6">
        <v>0</v>
      </c>
      <c r="G9" s="13"/>
    </row>
    <row r="10" spans="4:12" ht="16.5" thickBot="1" x14ac:dyDescent="0.3">
      <c r="E10" s="2" t="s">
        <v>1</v>
      </c>
      <c r="F10" s="21">
        <f>F8+F9</f>
        <v>30000</v>
      </c>
      <c r="G10" s="12"/>
      <c r="H10" t="s">
        <v>50</v>
      </c>
    </row>
    <row r="11" spans="4:12" ht="16.5" thickBot="1" x14ac:dyDescent="0.3">
      <c r="E11" s="2" t="s">
        <v>13</v>
      </c>
      <c r="F11" s="3">
        <f>F8/F10</f>
        <v>1</v>
      </c>
      <c r="G11" s="14"/>
      <c r="H11" t="s">
        <v>37</v>
      </c>
    </row>
    <row r="13" spans="4:12" ht="15.75" thickBot="1" x14ac:dyDescent="0.3"/>
    <row r="14" spans="4:12" ht="16.5" thickBot="1" x14ac:dyDescent="0.3">
      <c r="E14" s="1" t="s">
        <v>2</v>
      </c>
      <c r="F14" s="5">
        <f>'Budget Narrative'!E6</f>
        <v>9643</v>
      </c>
      <c r="G14" s="13"/>
      <c r="H14" t="s">
        <v>36</v>
      </c>
      <c r="L14" s="74">
        <v>20273</v>
      </c>
    </row>
    <row r="15" spans="4:12" ht="16.5" thickBot="1" x14ac:dyDescent="0.3">
      <c r="E15" s="2" t="s">
        <v>3</v>
      </c>
      <c r="F15" s="5">
        <f>'Budget Narrative'!E9</f>
        <v>3852</v>
      </c>
      <c r="G15" s="13"/>
      <c r="H15" t="s">
        <v>36</v>
      </c>
      <c r="L15">
        <v>2727</v>
      </c>
    </row>
    <row r="16" spans="4:12" ht="16.5" thickBot="1" x14ac:dyDescent="0.3">
      <c r="E16" s="2" t="s">
        <v>76</v>
      </c>
      <c r="F16" s="6">
        <f>'Budget Narrative'!E17</f>
        <v>115</v>
      </c>
      <c r="G16" s="13"/>
      <c r="L16" s="74">
        <f>SUM(L14:L15)</f>
        <v>23000</v>
      </c>
    </row>
    <row r="17" spans="5:12" ht="16.5" thickBot="1" x14ac:dyDescent="0.3">
      <c r="E17" s="2" t="s">
        <v>23</v>
      </c>
      <c r="F17" s="6">
        <f>'Budget Narrative'!E22</f>
        <v>0</v>
      </c>
      <c r="G17" s="13"/>
      <c r="L17">
        <v>12</v>
      </c>
    </row>
    <row r="18" spans="5:12" ht="16.5" thickBot="1" x14ac:dyDescent="0.3">
      <c r="E18" s="2" t="s">
        <v>4</v>
      </c>
      <c r="F18" s="6">
        <f>'Budget Narrative'!E30</f>
        <v>0</v>
      </c>
      <c r="G18" s="13"/>
      <c r="L18" s="74">
        <f>L16/L17</f>
        <v>1916.67</v>
      </c>
    </row>
    <row r="19" spans="5:12" ht="16.5" thickBot="1" x14ac:dyDescent="0.3">
      <c r="E19" s="2" t="s">
        <v>5</v>
      </c>
      <c r="F19" s="6">
        <f>'Budget Narrative'!E38</f>
        <v>7000</v>
      </c>
      <c r="G19" s="13"/>
      <c r="L19">
        <v>8</v>
      </c>
    </row>
    <row r="20" spans="5:12" ht="16.5" thickBot="1" x14ac:dyDescent="0.3">
      <c r="E20" s="2" t="s">
        <v>25</v>
      </c>
      <c r="F20" s="6">
        <v>0</v>
      </c>
      <c r="G20" s="13"/>
      <c r="H20" t="s">
        <v>51</v>
      </c>
      <c r="L20" s="74">
        <f>L18*L19</f>
        <v>15333.36</v>
      </c>
    </row>
    <row r="21" spans="5:12" ht="16.5" thickBot="1" x14ac:dyDescent="0.3">
      <c r="E21" s="2" t="s">
        <v>6</v>
      </c>
      <c r="F21" s="6">
        <f>'Budget Narrative'!E48</f>
        <v>535.92999999999995</v>
      </c>
      <c r="G21" s="13"/>
    </row>
    <row r="22" spans="5:12" ht="16.5" thickBot="1" x14ac:dyDescent="0.3">
      <c r="E22" s="2" t="s">
        <v>7</v>
      </c>
      <c r="F22" s="6">
        <f>SUM(F14:F21)</f>
        <v>21145.93</v>
      </c>
      <c r="G22" s="13"/>
      <c r="L22" s="74">
        <f>L16-L20</f>
        <v>7666.64</v>
      </c>
    </row>
    <row r="23" spans="5:12" ht="16.5" thickBot="1" x14ac:dyDescent="0.3">
      <c r="E23" s="2" t="s">
        <v>48</v>
      </c>
      <c r="F23" s="6">
        <f>F29</f>
        <v>8854.07</v>
      </c>
      <c r="G23" s="13"/>
      <c r="H23" t="s">
        <v>32</v>
      </c>
    </row>
    <row r="24" spans="5:12" ht="16.5" thickBot="1" x14ac:dyDescent="0.3">
      <c r="E24" s="10" t="s">
        <v>8</v>
      </c>
      <c r="F24" s="11">
        <f>SUM(F22:F23)</f>
        <v>30000</v>
      </c>
      <c r="G24" s="15"/>
      <c r="H24" t="s">
        <v>49</v>
      </c>
    </row>
    <row r="26" spans="5:12" x14ac:dyDescent="0.25">
      <c r="E26" s="56" t="s">
        <v>56</v>
      </c>
      <c r="F26" s="57"/>
    </row>
    <row r="27" spans="5:12" ht="15.75" x14ac:dyDescent="0.25">
      <c r="E27" t="s">
        <v>57</v>
      </c>
      <c r="F27" s="35">
        <f>F14+F15</f>
        <v>13495</v>
      </c>
      <c r="H27" t="s">
        <v>60</v>
      </c>
    </row>
    <row r="28" spans="5:12" ht="15.75" x14ac:dyDescent="0.25">
      <c r="E28" t="s">
        <v>58</v>
      </c>
      <c r="F28" s="36">
        <v>0.65610000000000002</v>
      </c>
    </row>
    <row r="29" spans="5:12" ht="15.75" x14ac:dyDescent="0.25">
      <c r="E29" t="s">
        <v>59</v>
      </c>
      <c r="F29" s="35">
        <f>F27*F28</f>
        <v>8854.07</v>
      </c>
    </row>
  </sheetData>
  <mergeCells count="4">
    <mergeCell ref="E26:F26"/>
    <mergeCell ref="E7:F7"/>
    <mergeCell ref="D4:G4"/>
    <mergeCell ref="D5:G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H24"/>
  <sheetViews>
    <sheetView topLeftCell="A4" zoomScaleNormal="100" workbookViewId="0">
      <selection activeCell="I12" sqref="I12"/>
    </sheetView>
  </sheetViews>
  <sheetFormatPr defaultRowHeight="15" x14ac:dyDescent="0.25"/>
  <cols>
    <col min="1" max="1" width="5.28515625" customWidth="1"/>
    <col min="2" max="2" width="24.7109375" customWidth="1"/>
    <col min="3" max="7" width="14.7109375" customWidth="1"/>
    <col min="8" max="8" width="15.7109375" customWidth="1"/>
  </cols>
  <sheetData>
    <row r="2" spans="2:8" x14ac:dyDescent="0.25">
      <c r="B2" s="60" t="s">
        <v>69</v>
      </c>
      <c r="C2" s="60"/>
      <c r="D2" s="60"/>
      <c r="E2" s="60"/>
      <c r="F2" s="60"/>
      <c r="G2" s="60"/>
    </row>
    <row r="3" spans="2:8" ht="21.95" customHeight="1" thickBot="1" x14ac:dyDescent="0.35">
      <c r="B3" s="61" t="s">
        <v>68</v>
      </c>
      <c r="C3" s="61"/>
      <c r="D3" s="61"/>
      <c r="E3" s="61"/>
      <c r="F3" s="61"/>
      <c r="G3" s="61"/>
    </row>
    <row r="5" spans="2:8" s="38" customFormat="1" x14ac:dyDescent="0.25">
      <c r="B5" s="65" t="s">
        <v>64</v>
      </c>
      <c r="C5" s="63"/>
      <c r="D5" s="63"/>
      <c r="E5" s="63"/>
      <c r="F5" s="63"/>
      <c r="G5" s="57"/>
    </row>
    <row r="6" spans="2:8" ht="45" x14ac:dyDescent="0.25">
      <c r="B6" s="37" t="s">
        <v>9</v>
      </c>
      <c r="C6" s="37" t="s">
        <v>73</v>
      </c>
      <c r="D6" s="37" t="s">
        <v>11</v>
      </c>
      <c r="E6" s="37" t="s">
        <v>38</v>
      </c>
      <c r="F6" s="37" t="s">
        <v>53</v>
      </c>
      <c r="G6" s="37" t="s">
        <v>33</v>
      </c>
    </row>
    <row r="7" spans="2:8" x14ac:dyDescent="0.25">
      <c r="B7" s="4"/>
      <c r="C7" s="7"/>
      <c r="D7" s="49"/>
      <c r="E7" s="7">
        <f t="shared" ref="E7:E8" si="0">C7*D7</f>
        <v>0</v>
      </c>
      <c r="F7" s="22"/>
      <c r="G7" s="7">
        <f>E7*F7</f>
        <v>0</v>
      </c>
    </row>
    <row r="8" spans="2:8" x14ac:dyDescent="0.25">
      <c r="B8" s="4"/>
      <c r="C8" s="7"/>
      <c r="D8" s="49"/>
      <c r="E8" s="7">
        <f t="shared" si="0"/>
        <v>0</v>
      </c>
      <c r="F8" s="22"/>
      <c r="G8" s="7">
        <f t="shared" ref="G8" si="1">E8*F8</f>
        <v>0</v>
      </c>
    </row>
    <row r="9" spans="2:8" x14ac:dyDescent="0.25">
      <c r="B9" s="4" t="s">
        <v>71</v>
      </c>
      <c r="C9" s="7">
        <f>64480*0.8554</f>
        <v>55156</v>
      </c>
      <c r="D9" s="55">
        <v>0.13</v>
      </c>
      <c r="E9" s="7">
        <f t="shared" ref="E9:E10" si="2">C9*D9</f>
        <v>7170</v>
      </c>
      <c r="F9" s="22">
        <f>10/12</f>
        <v>0.83</v>
      </c>
      <c r="G9" s="7">
        <f t="shared" ref="G9:G10" si="3">E9*F9</f>
        <v>5951</v>
      </c>
    </row>
    <row r="10" spans="2:8" x14ac:dyDescent="0.25">
      <c r="B10" s="4" t="s">
        <v>72</v>
      </c>
      <c r="C10" s="7">
        <f>40000*0.8554</f>
        <v>34216</v>
      </c>
      <c r="D10" s="55">
        <v>0.13</v>
      </c>
      <c r="E10" s="7">
        <f t="shared" si="2"/>
        <v>4448</v>
      </c>
      <c r="F10" s="22">
        <f>10/12</f>
        <v>0.83</v>
      </c>
      <c r="G10" s="7">
        <f t="shared" si="3"/>
        <v>3692</v>
      </c>
    </row>
    <row r="11" spans="2:8" x14ac:dyDescent="0.25">
      <c r="B11" s="4"/>
      <c r="C11" s="7"/>
      <c r="D11" s="49"/>
      <c r="E11" s="7">
        <f t="shared" ref="E11:E12" si="4">C11*D11</f>
        <v>0</v>
      </c>
      <c r="F11" s="22"/>
      <c r="G11" s="7">
        <f t="shared" ref="G11:G12" si="5">E11*F11</f>
        <v>0</v>
      </c>
    </row>
    <row r="12" spans="2:8" x14ac:dyDescent="0.25">
      <c r="B12" s="4"/>
      <c r="C12" s="7"/>
      <c r="D12" s="49"/>
      <c r="E12" s="7">
        <f t="shared" si="4"/>
        <v>0</v>
      </c>
      <c r="F12" s="22"/>
      <c r="G12" s="7">
        <f t="shared" si="5"/>
        <v>0</v>
      </c>
    </row>
    <row r="13" spans="2:8" x14ac:dyDescent="0.25">
      <c r="B13" s="64" t="s">
        <v>12</v>
      </c>
      <c r="C13" s="63"/>
      <c r="D13" s="63"/>
      <c r="E13" s="63"/>
      <c r="F13" s="57"/>
      <c r="G13" s="8">
        <f>SUM(G7:G12)</f>
        <v>9643</v>
      </c>
      <c r="H13" s="44"/>
    </row>
    <row r="14" spans="2:8" x14ac:dyDescent="0.25">
      <c r="B14" s="64" t="s">
        <v>52</v>
      </c>
      <c r="C14" s="63"/>
      <c r="D14" s="63"/>
      <c r="E14" s="57"/>
      <c r="F14" s="29">
        <v>0.39950000000000002</v>
      </c>
      <c r="G14" s="8">
        <f>G13*F14</f>
        <v>3852</v>
      </c>
      <c r="H14" s="18"/>
    </row>
    <row r="15" spans="2:8" x14ac:dyDescent="0.25">
      <c r="B15" s="39"/>
      <c r="C15" s="40"/>
      <c r="D15" s="40"/>
      <c r="E15" s="40"/>
      <c r="F15" s="40"/>
      <c r="G15" s="42"/>
      <c r="H15" s="18"/>
    </row>
    <row r="16" spans="2:8" x14ac:dyDescent="0.25">
      <c r="B16" s="34"/>
      <c r="C16" s="41"/>
      <c r="D16" s="41"/>
      <c r="E16" s="41"/>
      <c r="F16" s="41"/>
      <c r="G16" s="43"/>
      <c r="H16" s="44"/>
    </row>
    <row r="17" spans="2:7" x14ac:dyDescent="0.25">
      <c r="B17" s="65" t="s">
        <v>62</v>
      </c>
      <c r="C17" s="63"/>
      <c r="D17" s="63"/>
      <c r="E17" s="63"/>
      <c r="F17" s="63"/>
      <c r="G17" s="57"/>
    </row>
    <row r="18" spans="2:7" x14ac:dyDescent="0.25">
      <c r="B18" s="9" t="s">
        <v>9</v>
      </c>
      <c r="C18" s="9" t="s">
        <v>10</v>
      </c>
      <c r="D18" s="56" t="s">
        <v>63</v>
      </c>
      <c r="E18" s="63"/>
      <c r="F18" s="63"/>
      <c r="G18" s="57"/>
    </row>
    <row r="19" spans="2:7" x14ac:dyDescent="0.25">
      <c r="B19" s="45"/>
      <c r="C19" s="45"/>
      <c r="D19" s="62"/>
      <c r="E19" s="63"/>
      <c r="F19" s="63"/>
      <c r="G19" s="57"/>
    </row>
    <row r="20" spans="2:7" x14ac:dyDescent="0.25">
      <c r="B20" s="45"/>
      <c r="C20" s="45"/>
      <c r="D20" s="62"/>
      <c r="E20" s="63"/>
      <c r="F20" s="63"/>
      <c r="G20" s="57"/>
    </row>
    <row r="21" spans="2:7" x14ac:dyDescent="0.25">
      <c r="B21" s="45"/>
      <c r="C21" s="45"/>
      <c r="D21" s="47"/>
      <c r="E21" s="48"/>
      <c r="F21" s="48"/>
      <c r="G21" s="46"/>
    </row>
    <row r="22" spans="2:7" x14ac:dyDescent="0.25">
      <c r="B22" s="45"/>
      <c r="C22" s="45"/>
      <c r="D22" s="47"/>
      <c r="E22" s="48"/>
      <c r="F22" s="48"/>
      <c r="G22" s="46"/>
    </row>
    <row r="23" spans="2:7" x14ac:dyDescent="0.25">
      <c r="B23" s="45"/>
      <c r="C23" s="45"/>
      <c r="D23" s="47"/>
      <c r="E23" s="48"/>
      <c r="F23" s="48"/>
      <c r="G23" s="46"/>
    </row>
    <row r="24" spans="2:7" x14ac:dyDescent="0.25">
      <c r="B24" s="45"/>
      <c r="C24" s="45"/>
      <c r="D24" s="62"/>
      <c r="E24" s="63"/>
      <c r="F24" s="63"/>
      <c r="G24" s="57"/>
    </row>
  </sheetData>
  <mergeCells count="10">
    <mergeCell ref="D24:G24"/>
    <mergeCell ref="B13:F13"/>
    <mergeCell ref="B5:G5"/>
    <mergeCell ref="B3:G3"/>
    <mergeCell ref="B2:G2"/>
    <mergeCell ref="B14:E14"/>
    <mergeCell ref="B17:G17"/>
    <mergeCell ref="D18:G18"/>
    <mergeCell ref="D19:G19"/>
    <mergeCell ref="D20:G20"/>
  </mergeCells>
  <pageMargins left="0.7" right="0.7" top="0.75" bottom="0.75" header="0.3" footer="0.3"/>
  <pageSetup scale="93"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4EF9-811C-46A2-A566-1040A8A23E9B}">
  <sheetPr>
    <pageSetUpPr fitToPage="1"/>
  </sheetPr>
  <dimension ref="B1:E55"/>
  <sheetViews>
    <sheetView topLeftCell="A37" zoomScaleNormal="100" workbookViewId="0">
      <selection activeCell="E48" sqref="E48"/>
    </sheetView>
  </sheetViews>
  <sheetFormatPr defaultColWidth="3.7109375" defaultRowHeight="15" x14ac:dyDescent="0.25"/>
  <cols>
    <col min="2" max="2" width="28" customWidth="1"/>
    <col min="3" max="3" width="21.42578125" bestFit="1" customWidth="1"/>
    <col min="4" max="4" width="46.5703125" bestFit="1" customWidth="1"/>
    <col min="5" max="5" width="13.7109375" bestFit="1" customWidth="1"/>
    <col min="6" max="6" width="26.42578125" customWidth="1"/>
  </cols>
  <sheetData>
    <row r="1" spans="2:5" x14ac:dyDescent="0.25">
      <c r="B1" s="68"/>
      <c r="C1" s="69"/>
      <c r="D1" s="69"/>
      <c r="E1" s="70"/>
    </row>
    <row r="2" spans="2:5" x14ac:dyDescent="0.25">
      <c r="B2" s="24"/>
      <c r="C2" s="24"/>
      <c r="D2" s="24"/>
      <c r="E2" s="24"/>
    </row>
    <row r="3" spans="2:5" x14ac:dyDescent="0.25">
      <c r="B3" s="33"/>
      <c r="C3" s="33"/>
      <c r="D3" s="33"/>
      <c r="E3" s="33"/>
    </row>
    <row r="4" spans="2:5" x14ac:dyDescent="0.25">
      <c r="B4" s="33"/>
      <c r="C4" s="33"/>
      <c r="D4" s="33"/>
      <c r="E4" s="33"/>
    </row>
    <row r="5" spans="2:5" x14ac:dyDescent="0.25">
      <c r="B5" s="26" t="s">
        <v>55</v>
      </c>
      <c r="C5" s="27"/>
      <c r="D5" s="32"/>
      <c r="E5" s="28"/>
    </row>
    <row r="6" spans="2:5" x14ac:dyDescent="0.25">
      <c r="B6" s="64" t="s">
        <v>12</v>
      </c>
      <c r="C6" s="66"/>
      <c r="D6" s="67"/>
      <c r="E6" s="52">
        <f>'Staffing Plan'!G13</f>
        <v>9643</v>
      </c>
    </row>
    <row r="7" spans="2:5" x14ac:dyDescent="0.25">
      <c r="B7" s="17"/>
      <c r="C7" s="23"/>
      <c r="D7" s="23"/>
      <c r="E7" s="25"/>
    </row>
    <row r="8" spans="2:5" x14ac:dyDescent="0.25">
      <c r="B8" s="26" t="s">
        <v>54</v>
      </c>
      <c r="C8" s="30"/>
      <c r="D8" s="30"/>
      <c r="E8" s="31"/>
    </row>
    <row r="9" spans="2:5" x14ac:dyDescent="0.25">
      <c r="B9" s="64" t="s">
        <v>46</v>
      </c>
      <c r="C9" s="66"/>
      <c r="D9" s="67"/>
      <c r="E9" s="53">
        <f>'Staffing Plan'!G14</f>
        <v>3852</v>
      </c>
    </row>
    <row r="10" spans="2:5" x14ac:dyDescent="0.25">
      <c r="B10" s="17"/>
      <c r="C10" s="17"/>
      <c r="D10" s="17"/>
      <c r="E10" s="25"/>
    </row>
    <row r="11" spans="2:5" x14ac:dyDescent="0.25">
      <c r="B11" s="68" t="s">
        <v>34</v>
      </c>
      <c r="C11" s="69"/>
      <c r="D11" s="69"/>
      <c r="E11" s="70"/>
    </row>
    <row r="12" spans="2:5" x14ac:dyDescent="0.25">
      <c r="B12" s="9" t="s">
        <v>15</v>
      </c>
      <c r="C12" s="9" t="s">
        <v>16</v>
      </c>
      <c r="D12" s="9" t="s">
        <v>17</v>
      </c>
      <c r="E12" s="9" t="s">
        <v>22</v>
      </c>
    </row>
    <row r="13" spans="2:5" x14ac:dyDescent="0.25">
      <c r="B13" s="4" t="s">
        <v>74</v>
      </c>
      <c r="C13" s="4"/>
      <c r="D13" s="4"/>
      <c r="E13" s="50">
        <f>(0.575*20*10)</f>
        <v>115</v>
      </c>
    </row>
    <row r="14" spans="2:5" x14ac:dyDescent="0.25">
      <c r="B14" s="4"/>
      <c r="C14" s="4"/>
      <c r="D14" s="4"/>
      <c r="E14" s="7"/>
    </row>
    <row r="15" spans="2:5" x14ac:dyDescent="0.25">
      <c r="B15" s="4"/>
      <c r="C15" s="4"/>
      <c r="D15" s="4"/>
      <c r="E15" s="7"/>
    </row>
    <row r="16" spans="2:5" x14ac:dyDescent="0.25">
      <c r="B16" s="4"/>
      <c r="C16" s="4"/>
      <c r="D16" s="4"/>
      <c r="E16" s="7"/>
    </row>
    <row r="17" spans="2:5" x14ac:dyDescent="0.25">
      <c r="B17" s="64" t="s">
        <v>18</v>
      </c>
      <c r="C17" s="66"/>
      <c r="D17" s="67"/>
      <c r="E17" s="51">
        <f>SUM(E13:E16)</f>
        <v>115</v>
      </c>
    </row>
    <row r="18" spans="2:5" x14ac:dyDescent="0.25">
      <c r="B18" s="17"/>
      <c r="C18" s="17"/>
      <c r="D18" s="17"/>
      <c r="E18" s="18"/>
    </row>
    <row r="19" spans="2:5" ht="15" customHeight="1" x14ac:dyDescent="0.25">
      <c r="B19" s="68" t="s">
        <v>66</v>
      </c>
      <c r="C19" s="69"/>
      <c r="D19" s="69"/>
      <c r="E19" s="70"/>
    </row>
    <row r="20" spans="2:5" x14ac:dyDescent="0.25">
      <c r="B20" s="9" t="s">
        <v>23</v>
      </c>
      <c r="C20" s="9" t="s">
        <v>21</v>
      </c>
      <c r="D20" s="9" t="s">
        <v>17</v>
      </c>
      <c r="E20" s="9" t="s">
        <v>22</v>
      </c>
    </row>
    <row r="21" spans="2:5" x14ac:dyDescent="0.25">
      <c r="B21" s="4"/>
      <c r="C21" s="4"/>
      <c r="D21" s="4"/>
      <c r="E21" s="50">
        <v>0</v>
      </c>
    </row>
    <row r="22" spans="2:5" x14ac:dyDescent="0.25">
      <c r="B22" s="64" t="s">
        <v>24</v>
      </c>
      <c r="C22" s="66"/>
      <c r="D22" s="67"/>
      <c r="E22" s="51">
        <f>SUM(E21:E21)</f>
        <v>0</v>
      </c>
    </row>
    <row r="24" spans="2:5" ht="15" customHeight="1" x14ac:dyDescent="0.25">
      <c r="B24" s="68" t="s">
        <v>45</v>
      </c>
      <c r="C24" s="69"/>
      <c r="D24" s="69"/>
      <c r="E24" s="70"/>
    </row>
    <row r="25" spans="2:5" x14ac:dyDescent="0.25">
      <c r="B25" s="9" t="s">
        <v>20</v>
      </c>
      <c r="C25" s="9" t="s">
        <v>21</v>
      </c>
      <c r="D25" s="9" t="s">
        <v>17</v>
      </c>
      <c r="E25" s="9" t="s">
        <v>22</v>
      </c>
    </row>
    <row r="26" spans="2:5" x14ac:dyDescent="0.25">
      <c r="B26" s="4"/>
      <c r="C26" s="4"/>
      <c r="D26" s="4"/>
      <c r="E26" s="50">
        <v>0</v>
      </c>
    </row>
    <row r="27" spans="2:5" x14ac:dyDescent="0.25">
      <c r="B27" s="4"/>
      <c r="C27" s="4"/>
      <c r="D27" s="4"/>
      <c r="E27" s="50">
        <v>0</v>
      </c>
    </row>
    <row r="28" spans="2:5" x14ac:dyDescent="0.25">
      <c r="B28" s="4"/>
      <c r="C28" s="4"/>
      <c r="D28" s="4"/>
      <c r="E28" s="50">
        <v>0</v>
      </c>
    </row>
    <row r="29" spans="2:5" ht="28.9" customHeight="1" x14ac:dyDescent="0.25">
      <c r="B29" s="4"/>
      <c r="C29" s="4"/>
      <c r="D29" s="4"/>
      <c r="E29" s="50">
        <v>0</v>
      </c>
    </row>
    <row r="30" spans="2:5" x14ac:dyDescent="0.25">
      <c r="B30" s="64" t="s">
        <v>19</v>
      </c>
      <c r="C30" s="66"/>
      <c r="D30" s="67"/>
      <c r="E30" s="51">
        <f>SUM(E26:E29)</f>
        <v>0</v>
      </c>
    </row>
    <row r="32" spans="2:5" ht="15" customHeight="1" x14ac:dyDescent="0.25">
      <c r="B32" s="68" t="s">
        <v>44</v>
      </c>
      <c r="C32" s="69"/>
      <c r="D32" s="69"/>
      <c r="E32" s="70"/>
    </row>
    <row r="33" spans="2:5" x14ac:dyDescent="0.25">
      <c r="B33" s="9" t="s">
        <v>26</v>
      </c>
      <c r="C33" s="9" t="s">
        <v>27</v>
      </c>
      <c r="D33" s="9" t="s">
        <v>31</v>
      </c>
      <c r="E33" s="9" t="s">
        <v>22</v>
      </c>
    </row>
    <row r="34" spans="2:5" ht="30.2" customHeight="1" x14ac:dyDescent="0.25">
      <c r="B34" s="20" t="s">
        <v>77</v>
      </c>
      <c r="C34" s="19"/>
      <c r="D34" s="20"/>
      <c r="E34" s="54">
        <v>7000</v>
      </c>
    </row>
    <row r="35" spans="2:5" x14ac:dyDescent="0.25">
      <c r="B35" s="20"/>
      <c r="C35" s="19"/>
      <c r="D35" s="19"/>
      <c r="E35" s="54"/>
    </row>
    <row r="36" spans="2:5" x14ac:dyDescent="0.25">
      <c r="B36" s="19"/>
      <c r="C36" s="19"/>
      <c r="D36" s="20"/>
      <c r="E36" s="54">
        <v>0</v>
      </c>
    </row>
    <row r="37" spans="2:5" x14ac:dyDescent="0.25">
      <c r="B37" s="4"/>
      <c r="C37" s="4"/>
      <c r="D37" s="4"/>
      <c r="E37" s="7"/>
    </row>
    <row r="38" spans="2:5" x14ac:dyDescent="0.25">
      <c r="B38" s="64" t="s">
        <v>28</v>
      </c>
      <c r="C38" s="66"/>
      <c r="D38" s="67"/>
      <c r="E38" s="51">
        <f>SUM(E34:E37)</f>
        <v>7000</v>
      </c>
    </row>
    <row r="39" spans="2:5" x14ac:dyDescent="0.25">
      <c r="B39" s="17"/>
      <c r="C39" s="17"/>
      <c r="D39" s="17"/>
      <c r="E39" s="18"/>
    </row>
    <row r="40" spans="2:5" x14ac:dyDescent="0.25">
      <c r="B40" s="68" t="s">
        <v>43</v>
      </c>
      <c r="C40" s="69"/>
      <c r="D40" s="69"/>
      <c r="E40" s="70"/>
    </row>
    <row r="41" spans="2:5" x14ac:dyDescent="0.25">
      <c r="B41" s="9" t="s">
        <v>25</v>
      </c>
      <c r="C41" s="9" t="s">
        <v>21</v>
      </c>
      <c r="D41" s="9" t="s">
        <v>17</v>
      </c>
      <c r="E41" s="9" t="s">
        <v>22</v>
      </c>
    </row>
    <row r="42" spans="2:5" ht="24.75" customHeight="1" x14ac:dyDescent="0.25">
      <c r="B42" s="4"/>
      <c r="C42" s="4"/>
      <c r="D42" s="4" t="s">
        <v>40</v>
      </c>
      <c r="E42" s="50">
        <v>0</v>
      </c>
    </row>
    <row r="43" spans="2:5" x14ac:dyDescent="0.25">
      <c r="B43" s="64" t="s">
        <v>41</v>
      </c>
      <c r="C43" s="66"/>
      <c r="D43" s="67"/>
      <c r="E43" s="51">
        <f>SUM(E42:E42)</f>
        <v>0</v>
      </c>
    </row>
    <row r="44" spans="2:5" x14ac:dyDescent="0.25">
      <c r="B44" s="17"/>
      <c r="C44" s="17"/>
      <c r="D44" s="17"/>
      <c r="E44" s="18"/>
    </row>
    <row r="45" spans="2:5" x14ac:dyDescent="0.25">
      <c r="B45" s="68" t="s">
        <v>47</v>
      </c>
      <c r="C45" s="69"/>
      <c r="D45" s="69"/>
      <c r="E45" s="70"/>
    </row>
    <row r="46" spans="2:5" x14ac:dyDescent="0.25">
      <c r="B46" s="9" t="s">
        <v>6</v>
      </c>
      <c r="C46" s="9" t="s">
        <v>21</v>
      </c>
      <c r="D46" s="9" t="s">
        <v>17</v>
      </c>
      <c r="E46" s="9" t="s">
        <v>22</v>
      </c>
    </row>
    <row r="47" spans="2:5" x14ac:dyDescent="0.25">
      <c r="B47" s="4" t="s">
        <v>78</v>
      </c>
      <c r="C47" s="4"/>
      <c r="D47" s="4"/>
      <c r="E47" s="50">
        <f>500+35.93</f>
        <v>535.92999999999995</v>
      </c>
    </row>
    <row r="48" spans="2:5" x14ac:dyDescent="0.25">
      <c r="B48" s="64" t="s">
        <v>42</v>
      </c>
      <c r="C48" s="66"/>
      <c r="D48" s="67"/>
      <c r="E48" s="51">
        <f>SUM(E47:E47)</f>
        <v>535.92999999999995</v>
      </c>
    </row>
    <row r="50" spans="2:5" x14ac:dyDescent="0.25">
      <c r="B50" s="71" t="s">
        <v>61</v>
      </c>
      <c r="C50" s="72"/>
      <c r="D50" s="72"/>
      <c r="E50" s="73"/>
    </row>
    <row r="51" spans="2:5" x14ac:dyDescent="0.25">
      <c r="B51" s="9" t="s">
        <v>39</v>
      </c>
      <c r="C51" s="9" t="s">
        <v>30</v>
      </c>
      <c r="D51" s="9" t="s">
        <v>35</v>
      </c>
      <c r="E51" s="9" t="s">
        <v>22</v>
      </c>
    </row>
    <row r="52" spans="2:5" x14ac:dyDescent="0.25">
      <c r="B52" s="4"/>
      <c r="C52" s="4"/>
      <c r="D52" s="4"/>
      <c r="E52" s="7"/>
    </row>
    <row r="53" spans="2:5" x14ac:dyDescent="0.25">
      <c r="B53" s="4"/>
      <c r="C53" s="4"/>
      <c r="D53" s="4"/>
      <c r="E53" s="7"/>
    </row>
    <row r="54" spans="2:5" x14ac:dyDescent="0.25">
      <c r="B54" s="4"/>
      <c r="C54" s="4"/>
      <c r="D54" s="4"/>
      <c r="E54" s="7"/>
    </row>
    <row r="55" spans="2:5" ht="27" customHeight="1" x14ac:dyDescent="0.25">
      <c r="B55" s="64" t="s">
        <v>29</v>
      </c>
      <c r="C55" s="66"/>
      <c r="D55" s="67"/>
      <c r="E55" s="51">
        <f>SUM(E52:E54)</f>
        <v>0</v>
      </c>
    </row>
  </sheetData>
  <mergeCells count="17">
    <mergeCell ref="B55:D55"/>
    <mergeCell ref="B24:E24"/>
    <mergeCell ref="B30:D30"/>
    <mergeCell ref="B43:D43"/>
    <mergeCell ref="B45:E45"/>
    <mergeCell ref="B48:D48"/>
    <mergeCell ref="B40:E40"/>
    <mergeCell ref="B32:E32"/>
    <mergeCell ref="B38:D38"/>
    <mergeCell ref="B9:D9"/>
    <mergeCell ref="B1:E1"/>
    <mergeCell ref="B6:D6"/>
    <mergeCell ref="B50:E50"/>
    <mergeCell ref="B19:E19"/>
    <mergeCell ref="B22:D22"/>
    <mergeCell ref="B11:E11"/>
    <mergeCell ref="B17:D17"/>
  </mergeCells>
  <pageMargins left="0.7" right="0.7" top="0.75" bottom="0.75" header="0.3" footer="0.3"/>
  <pageSetup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424A</vt:lpstr>
      <vt:lpstr>Staffing Plan</vt:lpstr>
      <vt:lpstr>Budget Narrative</vt:lpstr>
      <vt:lpstr>'Budget 424A'!Print_Area</vt:lpstr>
      <vt:lpstr>'Budget Narrative'!Print_Area</vt:lpstr>
      <vt:lpstr>'Staffing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Ryan (Federal)</dc:creator>
  <cp:lastModifiedBy>Roxana Cazan</cp:lastModifiedBy>
  <cp:lastPrinted>2020-06-01T23:08:18Z</cp:lastPrinted>
  <dcterms:created xsi:type="dcterms:W3CDTF">2018-08-30T16:43:31Z</dcterms:created>
  <dcterms:modified xsi:type="dcterms:W3CDTF">2021-04-21T19:11:04Z</dcterms:modified>
</cp:coreProperties>
</file>