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Y:\Roxana\LISC documents\"/>
    </mc:Choice>
  </mc:AlternateContent>
  <xr:revisionPtr revIDLastSave="0" documentId="14_{87566CBA-E0ED-4549-992A-E1A01CABC345}" xr6:coauthVersionLast="46" xr6:coauthVersionMax="46" xr10:uidLastSave="{00000000-0000-0000-0000-000000000000}"/>
  <bookViews>
    <workbookView xWindow="-120" yWindow="-120" windowWidth="29040" windowHeight="15840" xr2:uid="{00000000-000D-0000-FFFF-FFFF00000000}"/>
  </bookViews>
  <sheets>
    <sheet name="Budget 424A" sheetId="1" r:id="rId1"/>
    <sheet name="Staffing Plan" sheetId="2" r:id="rId2"/>
    <sheet name="Budget Narrative" sheetId="7" r:id="rId3"/>
  </sheets>
  <definedNames>
    <definedName name="_xlnm.Print_Area" localSheetId="0">'Budget 424A'!$D$4:$G$24</definedName>
    <definedName name="_xlnm.Print_Area" localSheetId="2">'Budget Narrative'!$B$5:$E$48</definedName>
    <definedName name="_xlnm.Print_Area" localSheetId="1">'Staffing Plan'!$B$2:$G$24</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1" l="1"/>
  <c r="L20" i="1"/>
  <c r="L18" i="1"/>
  <c r="L16" i="1"/>
  <c r="E47" i="7"/>
  <c r="F19" i="1"/>
  <c r="F16" i="1"/>
  <c r="E13" i="7"/>
  <c r="F10" i="2"/>
  <c r="F9" i="2"/>
  <c r="C9" i="2" l="1"/>
  <c r="C10" i="2"/>
  <c r="E12" i="2" l="1"/>
  <c r="G12" i="2" s="1"/>
  <c r="E11" i="2"/>
  <c r="G11" i="2" s="1"/>
  <c r="E10" i="2"/>
  <c r="G10" i="2" s="1"/>
  <c r="E9" i="2" l="1"/>
  <c r="G9" i="2" s="1"/>
  <c r="F10" i="1" l="1"/>
  <c r="E17" i="7" l="1"/>
  <c r="E7" i="2" l="1"/>
  <c r="E48" i="7" l="1"/>
  <c r="F21" i="1" s="1"/>
  <c r="E43" i="7"/>
  <c r="E55" i="7" l="1"/>
  <c r="E38" i="7"/>
  <c r="E22" i="7" l="1"/>
  <c r="F17" i="1" s="1"/>
  <c r="E30" i="7"/>
  <c r="F18" i="1" s="1"/>
  <c r="E8" i="2" l="1"/>
  <c r="G8" i="2" s="1"/>
  <c r="G7" i="2"/>
  <c r="G13" i="2" l="1"/>
  <c r="G14" i="2" s="1"/>
  <c r="E9" i="7" s="1"/>
  <c r="F15" i="1" s="1"/>
  <c r="E6" i="7" l="1"/>
  <c r="F14" i="1" s="1"/>
  <c r="F27" i="1" s="1"/>
  <c r="F29" i="1" s="1"/>
  <c r="F23" i="1" s="1"/>
  <c r="F22" i="1" l="1"/>
  <c r="F24" i="1" s="1"/>
  <c r="F11" i="1"/>
</calcChain>
</file>

<file path=xl/sharedStrings.xml><?xml version="1.0" encoding="utf-8"?>
<sst xmlns="http://schemas.openxmlformats.org/spreadsheetml/2006/main" count="98" uniqueCount="79">
  <si>
    <t>Non-Federal Matching Share</t>
  </si>
  <si>
    <t>Total Project Cost</t>
  </si>
  <si>
    <t>Personnel</t>
  </si>
  <si>
    <t>Fringe Benefits</t>
  </si>
  <si>
    <t>Supplies</t>
  </si>
  <si>
    <t>Contractual</t>
  </si>
  <si>
    <t>Other</t>
  </si>
  <si>
    <t>Total Direct Charges</t>
  </si>
  <si>
    <t>Total Project Budget</t>
  </si>
  <si>
    <t>Name</t>
  </si>
  <si>
    <t>Title</t>
  </si>
  <si>
    <t>% of Annual Hours</t>
  </si>
  <si>
    <t>Total Personnel Costs</t>
  </si>
  <si>
    <t>Federal Grant Rate</t>
  </si>
  <si>
    <t>NOTES/INSTRUCTIONS:</t>
  </si>
  <si>
    <t>Event</t>
  </si>
  <si>
    <t>Travelers</t>
  </si>
  <si>
    <t>Purpose</t>
  </si>
  <si>
    <t>Total Travel Costs</t>
  </si>
  <si>
    <t>Total Supply Costs</t>
  </si>
  <si>
    <t>Supply</t>
  </si>
  <si>
    <t>Amount</t>
  </si>
  <si>
    <t>Cost</t>
  </si>
  <si>
    <t>Equipment</t>
  </si>
  <si>
    <t>Total Equipment Costs</t>
  </si>
  <si>
    <t>Construction</t>
  </si>
  <si>
    <t>Task</t>
  </si>
  <si>
    <t>Basis for Selection</t>
  </si>
  <si>
    <t>Total Contractual Costs</t>
  </si>
  <si>
    <t>Total Match</t>
  </si>
  <si>
    <t>Type</t>
  </si>
  <si>
    <t>Details</t>
  </si>
  <si>
    <t>Must be within your NICRA from your cognizant agency and provide basis for calculations</t>
  </si>
  <si>
    <t>Total Cost by Employee</t>
  </si>
  <si>
    <r>
      <t xml:space="preserve">Travel - </t>
    </r>
    <r>
      <rPr>
        <sz val="10"/>
        <color theme="1"/>
        <rFont val="Calibri"/>
        <family val="2"/>
        <scheme val="minor"/>
      </rPr>
      <t>More information on Travel can be found in 2 CFR 200.474.</t>
    </r>
  </si>
  <si>
    <t>Valuation Method and Purpose</t>
  </si>
  <si>
    <t>From Personnel and Fringe</t>
  </si>
  <si>
    <t>This is the Federal Grant Rate</t>
  </si>
  <si>
    <t>Annual $ from Award</t>
  </si>
  <si>
    <t>Organization Providing Match</t>
  </si>
  <si>
    <t>N/A</t>
  </si>
  <si>
    <t>Total Construction Costs</t>
  </si>
  <si>
    <t>Total Other Costs</t>
  </si>
  <si>
    <r>
      <t>Construction</t>
    </r>
    <r>
      <rPr>
        <sz val="10"/>
        <color theme="1"/>
        <rFont val="Calibri"/>
        <family val="2"/>
        <scheme val="minor"/>
      </rPr>
      <t xml:space="preserve"> - N/A</t>
    </r>
  </si>
  <si>
    <r>
      <t>Contractual</t>
    </r>
    <r>
      <rPr>
        <sz val="10"/>
        <color theme="1"/>
        <rFont val="Calibri"/>
        <family val="2"/>
        <scheme val="minor"/>
      </rPr>
      <t xml:space="preserve"> - Procurements must follow 2 CFR 200 Sections 317-326</t>
    </r>
    <r>
      <rPr>
        <b/>
        <sz val="10"/>
        <color theme="1"/>
        <rFont val="Calibri"/>
        <family val="2"/>
        <scheme val="minor"/>
      </rPr>
      <t xml:space="preserve">
</t>
    </r>
  </si>
  <si>
    <r>
      <t>Supplies</t>
    </r>
    <r>
      <rPr>
        <sz val="10"/>
        <color theme="1"/>
        <rFont val="Calibri"/>
        <family val="2"/>
        <scheme val="minor"/>
      </rPr>
      <t xml:space="preserve"> - Supplies must be identified by item and must correlate to the purpose of the award. Miscelleneous is not sufficient. More information can be found in 2 CFR 200.94.</t>
    </r>
  </si>
  <si>
    <t>Total Fringe Costs</t>
  </si>
  <si>
    <r>
      <rPr>
        <b/>
        <sz val="10"/>
        <color theme="1"/>
        <rFont val="Calibri"/>
        <family val="2"/>
        <scheme val="minor"/>
      </rPr>
      <t>Other -</t>
    </r>
    <r>
      <rPr>
        <sz val="10"/>
        <color theme="1"/>
        <rFont val="Calibri"/>
        <family val="2"/>
        <scheme val="minor"/>
      </rPr>
      <t xml:space="preserve"> </t>
    </r>
  </si>
  <si>
    <t xml:space="preserve">Indirect Charges </t>
  </si>
  <si>
    <t>Must match the Total Project Cost Line above</t>
  </si>
  <si>
    <t>Must match the Total Project Budget Line below</t>
  </si>
  <si>
    <t>N/A for this application</t>
  </si>
  <si>
    <t>Total Fringe Costs (Please Provide the Basis for Fringe Calculations)</t>
  </si>
  <si>
    <t>Number of Years</t>
  </si>
  <si>
    <r>
      <t xml:space="preserve">Fringe - </t>
    </r>
    <r>
      <rPr>
        <sz val="10"/>
        <color theme="1"/>
        <rFont val="Calibri"/>
        <family val="2"/>
        <scheme val="minor"/>
      </rPr>
      <t>Associated fringe costs for the personnel listed in the staffing plan</t>
    </r>
  </si>
  <si>
    <r>
      <t xml:space="preserve">Personnel - </t>
    </r>
    <r>
      <rPr>
        <sz val="10"/>
        <color theme="1"/>
        <rFont val="Calibri"/>
        <family val="2"/>
        <scheme val="minor"/>
      </rPr>
      <t xml:space="preserve">Cost as shown on the Staffing Plan </t>
    </r>
  </si>
  <si>
    <t>Indirect Cost Calculator</t>
  </si>
  <si>
    <t>Cost Base</t>
  </si>
  <si>
    <t>Rate</t>
  </si>
  <si>
    <t>Allowable Indirect Cost</t>
  </si>
  <si>
    <t>Enter allowable base costs as provided in your NICRA</t>
  </si>
  <si>
    <t>Local Match (Not Applicable for this Award)</t>
  </si>
  <si>
    <t>Staffing Plan - Explanation</t>
  </si>
  <si>
    <t>Project Responsibilities</t>
  </si>
  <si>
    <t>Staffing Plan - Budget</t>
  </si>
  <si>
    <t>Project Budget</t>
  </si>
  <si>
    <r>
      <t>Equipment</t>
    </r>
    <r>
      <rPr>
        <sz val="10"/>
        <color theme="1"/>
        <rFont val="Calibri"/>
        <family val="2"/>
        <scheme val="minor"/>
      </rPr>
      <t xml:space="preserve"> - Typically exceeds $5000 per unit cost and has a useful life greater than 1 year. See 2 CFR 200.33.</t>
    </r>
  </si>
  <si>
    <t>Attachment 3</t>
  </si>
  <si>
    <t>AUTHORIZED STAFFING PLAN</t>
  </si>
  <si>
    <t>Attachment 4</t>
  </si>
  <si>
    <t>AUTHORIZED BUDGET</t>
  </si>
  <si>
    <t>Matthew Weaver</t>
  </si>
  <si>
    <t>Margaret Reynolds</t>
  </si>
  <si>
    <t>Annual Rate less release time</t>
  </si>
  <si>
    <t>Mileage</t>
  </si>
  <si>
    <t>LISC Share</t>
  </si>
  <si>
    <t>Travel (mileage)</t>
  </si>
  <si>
    <t xml:space="preserve">Predevelopment Consultant &amp; Feasability Analysis Costs
</t>
  </si>
  <si>
    <t>Misc unexpected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</si>
</sst>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3" fillId="0" borderId="1" xfId="0" applyFont="1" applyBorder="1" applyAlignment="1">
      <alignment vertical="center"/>
    </xf>
    <xf numFmtId="0" fontId="3" fillId="0" borderId="3" xfId="0" applyFont="1" applyBorder="1" applyAlignment="1">
      <alignment vertical="center"/>
    </xf>
    <xf numFmtId="9" fontId="3" fillId="0" borderId="1" xfId="2" applyFont="1" applyBorder="1" applyAlignment="1">
      <alignment vertical="center"/>
    </xf>
    <xf numFmtId="0" fontId="0" fillId="0" borderId="5" xfId="0" applyBorder="1"/>
    <xf numFmtId="8" fontId="3" fillId="0" borderId="2" xfId="0" applyNumberFormat="1" applyFont="1" applyBorder="1" applyAlignment="1">
      <alignment horizontal="center" vertical="center" wrapText="1"/>
    </xf>
    <xf numFmtId="8" fontId="3" fillId="0" borderId="4" xfId="0" applyNumberFormat="1" applyFont="1" applyBorder="1" applyAlignment="1">
      <alignment horizontal="center" vertical="center" wrapText="1"/>
    </xf>
    <xf numFmtId="6" fontId="0" fillId="0" borderId="5" xfId="0" applyNumberFormat="1" applyBorder="1"/>
    <xf numFmtId="6" fontId="2" fillId="0" borderId="5" xfId="0" applyNumberFormat="1" applyFont="1" applyBorder="1"/>
    <xf numFmtId="0" fontId="4" fillId="0" borderId="5" xfId="0" applyFont="1" applyBorder="1" applyAlignment="1">
      <alignment horizontal="center"/>
    </xf>
    <xf numFmtId="0" fontId="5" fillId="0" borderId="3" xfId="0" applyFont="1" applyBorder="1" applyAlignment="1">
      <alignment vertical="center"/>
    </xf>
    <xf numFmtId="8" fontId="5" fillId="0" borderId="4" xfId="0" applyNumberFormat="1" applyFont="1" applyBorder="1" applyAlignment="1">
      <alignment horizontal="center" vertical="center" wrapText="1"/>
    </xf>
    <xf numFmtId="44" fontId="3" fillId="0" borderId="0" xfId="1" applyFont="1" applyBorder="1" applyAlignment="1">
      <alignment vertical="center"/>
    </xf>
    <xf numFmtId="8" fontId="3" fillId="0" borderId="0" xfId="0" applyNumberFormat="1" applyFont="1" applyBorder="1" applyAlignment="1">
      <alignment horizontal="center" vertical="center" wrapText="1"/>
    </xf>
    <xf numFmtId="9" fontId="3" fillId="0" borderId="0" xfId="2" applyFont="1" applyBorder="1" applyAlignment="1">
      <alignment vertical="center"/>
    </xf>
    <xf numFmtId="8" fontId="5" fillId="0" borderId="0" xfId="0" applyNumberFormat="1" applyFont="1" applyBorder="1" applyAlignment="1">
      <alignment horizontal="center" vertical="center" wrapText="1"/>
    </xf>
    <xf numFmtId="0" fontId="4" fillId="0" borderId="0" xfId="0" applyFont="1"/>
    <xf numFmtId="0" fontId="2" fillId="0" borderId="0" xfId="0" applyFont="1" applyBorder="1" applyAlignment="1">
      <alignment horizontal="center"/>
    </xf>
    <xf numFmtId="6" fontId="2" fillId="0" borderId="0" xfId="0" applyNumberFormat="1" applyFont="1" applyBorder="1"/>
    <xf numFmtId="0" fontId="0" fillId="0" borderId="5" xfId="0" applyBorder="1" applyAlignment="1">
      <alignment vertical="top"/>
    </xf>
    <xf numFmtId="0" fontId="0" fillId="0" borderId="5" xfId="0" applyBorder="1" applyAlignment="1">
      <alignment vertical="top" wrapText="1"/>
    </xf>
    <xf numFmtId="8" fontId="3" fillId="0" borderId="1" xfId="1" applyNumberFormat="1" applyFont="1" applyBorder="1" applyAlignment="1">
      <alignment horizontal="center" vertical="center"/>
    </xf>
    <xf numFmtId="2" fontId="0" fillId="0" borderId="5" xfId="0" applyNumberFormat="1" applyBorder="1"/>
    <xf numFmtId="0" fontId="2" fillId="0" borderId="7" xfId="0" applyFont="1" applyBorder="1" applyAlignment="1">
      <alignment horizontal="center"/>
    </xf>
    <xf numFmtId="0" fontId="6" fillId="2" borderId="0" xfId="0" applyFont="1" applyFill="1" applyBorder="1" applyAlignment="1">
      <alignment horizontal="left"/>
    </xf>
    <xf numFmtId="6" fontId="0" fillId="0" borderId="0" xfId="0" applyNumberFormat="1" applyFont="1" applyAlignment="1">
      <alignment horizontal="righ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10" fontId="1" fillId="0" borderId="5" xfId="2" applyNumberFormat="1" applyFont="1" applyBorder="1" applyAlignment="1">
      <alignment horizontal="center"/>
    </xf>
    <xf numFmtId="0" fontId="2" fillId="2" borderId="7" xfId="0" applyFont="1" applyFill="1" applyBorder="1" applyAlignment="1">
      <alignment horizontal="center"/>
    </xf>
    <xf numFmtId="6" fontId="4" fillId="2" borderId="8" xfId="0" applyNumberFormat="1" applyFont="1" applyFill="1" applyBorder="1" applyAlignment="1">
      <alignment horizontal="center"/>
    </xf>
    <xf numFmtId="0" fontId="0" fillId="2" borderId="7" xfId="0" applyFill="1" applyBorder="1" applyAlignment="1">
      <alignment horizontal="center"/>
    </xf>
    <xf numFmtId="0" fontId="6" fillId="0" borderId="0" xfId="0" applyFont="1" applyFill="1" applyBorder="1" applyAlignment="1">
      <alignment horizontal="left"/>
    </xf>
    <xf numFmtId="0" fontId="2" fillId="0" borderId="9" xfId="0" applyFont="1" applyBorder="1" applyAlignment="1">
      <alignment horizontal="center"/>
    </xf>
    <xf numFmtId="8" fontId="3" fillId="0" borderId="10"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4" fillId="0" borderId="5" xfId="0" applyFont="1" applyBorder="1" applyAlignment="1">
      <alignment horizontal="center" wrapText="1"/>
    </xf>
    <xf numFmtId="0" fontId="0" fillId="0" borderId="0" xfId="0" applyAlignment="1">
      <alignment horizontal="center" wrapText="1"/>
    </xf>
    <xf numFmtId="0" fontId="2" fillId="0" borderId="10" xfId="0" applyFont="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0" fontId="1" fillId="0" borderId="10" xfId="2" applyNumberFormat="1" applyFont="1" applyBorder="1" applyAlignment="1">
      <alignment horizontal="center"/>
    </xf>
    <xf numFmtId="10" fontId="1" fillId="0" borderId="9" xfId="2" applyNumberFormat="1" applyFont="1" applyBorder="1" applyAlignment="1">
      <alignment horizontal="center"/>
    </xf>
    <xf numFmtId="0" fontId="0" fillId="0" borderId="11" xfId="0" applyBorder="1"/>
    <xf numFmtId="0" fontId="0" fillId="0" borderId="5" xfId="0" applyBorder="1" applyAlignment="1"/>
    <xf numFmtId="0" fontId="0" fillId="0" borderId="8" xfId="0" applyBorder="1" applyAlignment="1">
      <alignment horizontal="center"/>
    </xf>
    <xf numFmtId="6" fontId="0" fillId="0" borderId="6" xfId="0" applyNumberFormat="1" applyBorder="1" applyAlignment="1">
      <alignment horizontal="center"/>
    </xf>
    <xf numFmtId="0" fontId="0" fillId="0" borderId="7" xfId="0" applyBorder="1" applyAlignment="1">
      <alignment horizontal="center"/>
    </xf>
    <xf numFmtId="10" fontId="0" fillId="0" borderId="5" xfId="0" applyNumberFormat="1" applyBorder="1"/>
    <xf numFmtId="8" fontId="0" fillId="0" borderId="5" xfId="0" applyNumberFormat="1" applyBorder="1"/>
    <xf numFmtId="8" fontId="2" fillId="0" borderId="5" xfId="0" applyNumberFormat="1" applyFont="1" applyBorder="1"/>
    <xf numFmtId="8" fontId="0" fillId="0" borderId="5" xfId="0" applyNumberFormat="1" applyFont="1" applyBorder="1" applyAlignment="1" applyProtection="1">
      <alignment horizontal="right"/>
    </xf>
    <xf numFmtId="8" fontId="0" fillId="0" borderId="5" xfId="0" applyNumberFormat="1" applyFont="1" applyBorder="1" applyAlignment="1">
      <alignment horizontal="right"/>
    </xf>
    <xf numFmtId="8" fontId="0" fillId="0" borderId="5" xfId="0" applyNumberFormat="1" applyBorder="1" applyAlignment="1">
      <alignment vertical="top"/>
    </xf>
    <xf numFmtId="164" fontId="0" fillId="0" borderId="5" xfId="0" applyNumberFormat="1" applyBorder="1"/>
    <xf numFmtId="0" fontId="4" fillId="0" borderId="6" xfId="0" applyFont="1" applyBorder="1" applyAlignment="1">
      <alignment horizontal="center"/>
    </xf>
    <xf numFmtId="0" fontId="0" fillId="0" borderId="8" xfId="0" applyBorder="1" applyAlignment="1">
      <alignment horizontal="center"/>
    </xf>
    <xf numFmtId="0" fontId="3" fillId="2" borderId="12" xfId="0" applyFont="1"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xf>
    <xf numFmtId="0" fontId="8" fillId="0" borderId="13" xfId="0" applyFont="1" applyBorder="1" applyAlignment="1">
      <alignment horizontal="center"/>
    </xf>
    <xf numFmtId="6" fontId="0" fillId="0" borderId="6" xfId="0" applyNumberFormat="1" applyBorder="1" applyAlignment="1">
      <alignment horizontal="center"/>
    </xf>
    <xf numFmtId="0" fontId="0" fillId="0" borderId="7" xfId="0" applyBorder="1" applyAlignment="1">
      <alignment horizontal="center"/>
    </xf>
    <xf numFmtId="0" fontId="2" fillId="0" borderId="6" xfId="0" applyFont="1" applyBorder="1" applyAlignment="1">
      <alignment horizontal="center"/>
    </xf>
    <xf numFmtId="0" fontId="2" fillId="2" borderId="6" xfId="0"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8" fontId="0" fillId="0" borderId="0" xfId="0" applyNumberForma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70659</xdr:colOff>
      <xdr:row>6</xdr:row>
      <xdr:rowOff>1384</xdr:rowOff>
    </xdr:from>
    <xdr:to>
      <xdr:col>2</xdr:col>
      <xdr:colOff>1510839</xdr:colOff>
      <xdr:row>10</xdr:row>
      <xdr:rowOff>191193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0659" y="691340"/>
          <a:ext cx="2579024" cy="102108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A: This displays all grant resources and their source. It also calculates the Grant Rate.</a:t>
          </a:r>
        </a:p>
      </xdr:txBody>
    </xdr:sp>
    <xdr:clientData/>
  </xdr:twoCellAnchor>
  <xdr:twoCellAnchor>
    <xdr:from>
      <xdr:col>0</xdr:col>
      <xdr:colOff>94904</xdr:colOff>
      <xdr:row>13</xdr:row>
      <xdr:rowOff>31867</xdr:rowOff>
    </xdr:from>
    <xdr:to>
      <xdr:col>2</xdr:col>
      <xdr:colOff>1468582</xdr:colOff>
      <xdr:row>21</xdr:row>
      <xdr:rowOff>41565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4904" y="1602972"/>
          <a:ext cx="2512522" cy="16722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B: This displays all grant resources as dedicated to the lines on the 424A - No other categories should be displayed. Please demonstrate that your Indirect Cost Rate displayed is compliant with your NICRA documentation. This describes all resources going into the project (not exclusively EDA's share).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56803</xdr:colOff>
      <xdr:row>0</xdr:row>
      <xdr:rowOff>66503</xdr:rowOff>
    </xdr:from>
    <xdr:to>
      <xdr:col>4</xdr:col>
      <xdr:colOff>2053243</xdr:colOff>
      <xdr:row>2</xdr:row>
      <xdr:rowOff>9526</xdr:rowOff>
    </xdr:to>
    <xdr:sp macro="" textlink="">
      <xdr:nvSpPr>
        <xdr:cNvPr id="4" name="TextBox 3">
          <a:extLst>
            <a:ext uri="{FF2B5EF4-FFF2-40B4-BE49-F238E27FC236}">
              <a16:creationId xmlns:a16="http://schemas.microsoft.com/office/drawing/2014/main" id="{DF73F387-904D-49DD-8BA6-104C26C62B62}"/>
            </a:ext>
          </a:extLst>
        </xdr:cNvPr>
        <xdr:cNvSpPr txBox="1"/>
      </xdr:nvSpPr>
      <xdr:spPr>
        <a:xfrm>
          <a:off x="56803" y="66503"/>
          <a:ext cx="4672965" cy="42879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349480</xdr:colOff>
      <xdr:row>25</xdr:row>
      <xdr:rowOff>47624</xdr:rowOff>
    </xdr:from>
    <xdr:to>
      <xdr:col>7</xdr:col>
      <xdr:colOff>19051</xdr:colOff>
      <xdr:row>32</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9480" y="3905249"/>
          <a:ext cx="6575196"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176819</xdr:colOff>
      <xdr:row>48</xdr:row>
      <xdr:rowOff>189288</xdr:rowOff>
    </xdr:from>
    <xdr:to>
      <xdr:col>25</xdr:col>
      <xdr:colOff>52129</xdr:colOff>
      <xdr:row>54</xdr:row>
      <xdr:rowOff>148416</xdr:rowOff>
    </xdr:to>
    <xdr:sp macro="" textlink="">
      <xdr:nvSpPr>
        <xdr:cNvPr id="2" name="TextBox 1">
          <a:extLst>
            <a:ext uri="{FF2B5EF4-FFF2-40B4-BE49-F238E27FC236}">
              <a16:creationId xmlns:a16="http://schemas.microsoft.com/office/drawing/2014/main" id="{E3A730F7-20B0-4014-809D-7671DF227DF8}"/>
            </a:ext>
          </a:extLst>
        </xdr:cNvPr>
        <xdr:cNvSpPr txBox="1"/>
      </xdr:nvSpPr>
      <xdr:spPr>
        <a:xfrm>
          <a:off x="7739669" y="9438063"/>
          <a:ext cx="6342785" cy="1102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Match </a:t>
          </a:r>
          <a:r>
            <a:rPr lang="en-US" sz="1100" baseline="0"/>
            <a:t>must meet the requirements of the Uniform Guidance, including 2 CFR 200.306; 13 CFR part 301, subpart D; the Notice of Funding Opportunity; and any other applicable authority. EDA’s forthcoming FAQ document for match summarizes many of these requirements. </a:t>
          </a:r>
          <a:endParaRPr lang="en-US" sz="1100"/>
        </a:p>
      </xdr:txBody>
    </xdr:sp>
    <xdr:clientData/>
  </xdr:twoCellAnchor>
  <xdr:twoCellAnchor>
    <xdr:from>
      <xdr:col>1</xdr:col>
      <xdr:colOff>1182254</xdr:colOff>
      <xdr:row>0</xdr:row>
      <xdr:rowOff>55419</xdr:rowOff>
    </xdr:from>
    <xdr:to>
      <xdr:col>3</xdr:col>
      <xdr:colOff>2835564</xdr:colOff>
      <xdr:row>2</xdr:row>
      <xdr:rowOff>38100</xdr:rowOff>
    </xdr:to>
    <xdr:sp macro="" textlink="">
      <xdr:nvSpPr>
        <xdr:cNvPr id="4" name="TextBox 3">
          <a:extLst>
            <a:ext uri="{FF2B5EF4-FFF2-40B4-BE49-F238E27FC236}">
              <a16:creationId xmlns:a16="http://schemas.microsoft.com/office/drawing/2014/main" id="{AAE457A3-114E-4785-AC78-631325FC442E}"/>
            </a:ext>
          </a:extLst>
        </xdr:cNvPr>
        <xdr:cNvSpPr txBox="1"/>
      </xdr:nvSpPr>
      <xdr:spPr>
        <a:xfrm>
          <a:off x="1429904" y="55419"/>
          <a:ext cx="4948960" cy="363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 they will calculate in the 424 Tab.</a:t>
          </a:r>
        </a:p>
      </xdr:txBody>
    </xdr:sp>
    <xdr:clientData/>
  </xdr:twoCellAnchor>
  <xdr:twoCellAnchor>
    <xdr:from>
      <xdr:col>5</xdr:col>
      <xdr:colOff>95250</xdr:colOff>
      <xdr:row>4</xdr:row>
      <xdr:rowOff>9525</xdr:rowOff>
    </xdr:from>
    <xdr:to>
      <xdr:col>12</xdr:col>
      <xdr:colOff>57150</xdr:colOff>
      <xdr:row>7</xdr:row>
      <xdr:rowOff>133350</xdr:rowOff>
    </xdr:to>
    <xdr:sp macro="" textlink="">
      <xdr:nvSpPr>
        <xdr:cNvPr id="5" name="TextBox 4">
          <a:extLst>
            <a:ext uri="{FF2B5EF4-FFF2-40B4-BE49-F238E27FC236}">
              <a16:creationId xmlns:a16="http://schemas.microsoft.com/office/drawing/2014/main" id="{7AF5C689-FFEF-4390-9AEB-65E59B56A79C}"/>
            </a:ext>
          </a:extLst>
        </xdr:cNvPr>
        <xdr:cNvSpPr txBox="1"/>
      </xdr:nvSpPr>
      <xdr:spPr>
        <a:xfrm>
          <a:off x="7658100" y="581025"/>
          <a:ext cx="32099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and Staffing costs are autofilled from the Staffing Plan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L29"/>
  <sheetViews>
    <sheetView tabSelected="1" topLeftCell="E13" zoomScaleNormal="100" workbookViewId="0">
      <selection activeCell="L22" sqref="L22"/>
    </sheetView>
  </sheetViews>
  <sheetFormatPr defaultRowHeight="15" x14ac:dyDescent="0.25"/>
  <cols>
    <col min="1" max="1" width="6.28515625" customWidth="1"/>
    <col min="3" max="3" width="24.7109375" customWidth="1"/>
    <col min="4" max="4" width="13.7109375" customWidth="1"/>
    <col min="5" max="5" width="40.7109375" customWidth="1"/>
    <col min="6" max="6" width="20.7109375" customWidth="1"/>
    <col min="7" max="7" width="13.7109375" customWidth="1"/>
    <col min="8" max="8" width="61.7109375" customWidth="1"/>
    <col min="12" max="12" width="10.85546875" bestFit="1" customWidth="1"/>
  </cols>
  <sheetData>
    <row r="2" spans="4:12" ht="23.65" customHeight="1" x14ac:dyDescent="0.25"/>
    <row r="3" spans="4:12" ht="23.65" customHeight="1" x14ac:dyDescent="0.25"/>
    <row r="4" spans="4:12" ht="16.350000000000001" customHeight="1" x14ac:dyDescent="0.25">
      <c r="D4" s="60" t="s">
        <v>67</v>
      </c>
      <c r="E4" s="60"/>
      <c r="F4" s="60"/>
      <c r="G4" s="60"/>
    </row>
    <row r="5" spans="4:12" ht="21.95" customHeight="1" thickBot="1" x14ac:dyDescent="0.35">
      <c r="D5" s="61" t="s">
        <v>70</v>
      </c>
      <c r="E5" s="61"/>
      <c r="F5" s="61"/>
      <c r="G5" s="61"/>
    </row>
    <row r="6" spans="4:12" ht="15.75" thickBot="1" x14ac:dyDescent="0.3"/>
    <row r="7" spans="4:12" ht="16.5" thickBot="1" x14ac:dyDescent="0.3">
      <c r="E7" s="58" t="s">
        <v>65</v>
      </c>
      <c r="F7" s="59"/>
      <c r="H7" s="16" t="s">
        <v>14</v>
      </c>
    </row>
    <row r="8" spans="4:12" ht="16.5" thickBot="1" x14ac:dyDescent="0.3">
      <c r="E8" s="1" t="s">
        <v>75</v>
      </c>
      <c r="F8" s="21">
        <v>30000</v>
      </c>
      <c r="G8" s="12"/>
    </row>
    <row r="9" spans="4:12" ht="16.5" thickBot="1" x14ac:dyDescent="0.3">
      <c r="E9" s="2" t="s">
        <v>0</v>
      </c>
      <c r="F9" s="6">
        <v>0</v>
      </c>
      <c r="G9" s="13"/>
    </row>
    <row r="10" spans="4:12" ht="16.5" thickBot="1" x14ac:dyDescent="0.3">
      <c r="E10" s="2" t="s">
        <v>1</v>
      </c>
      <c r="F10" s="21">
        <f>F8+F9</f>
        <v>30000</v>
      </c>
      <c r="G10" s="12"/>
      <c r="H10" t="s">
        <v>50</v>
      </c>
    </row>
    <row r="11" spans="4:12" ht="16.5" thickBot="1" x14ac:dyDescent="0.3">
      <c r="E11" s="2" t="s">
        <v>13</v>
      </c>
      <c r="F11" s="3">
        <f>F8/F10</f>
        <v>1</v>
      </c>
      <c r="G11" s="14"/>
      <c r="H11" t="s">
        <v>37</v>
      </c>
    </row>
    <row r="13" spans="4:12" ht="15.75" thickBot="1" x14ac:dyDescent="0.3"/>
    <row r="14" spans="4:12" ht="16.5" thickBot="1" x14ac:dyDescent="0.3">
      <c r="E14" s="1" t="s">
        <v>2</v>
      </c>
      <c r="F14" s="5">
        <f>'Budget Narrative'!E6</f>
        <v>9643</v>
      </c>
      <c r="G14" s="13"/>
      <c r="H14" t="s">
        <v>36</v>
      </c>
      <c r="L14" s="74">
        <v>20273</v>
      </c>
    </row>
    <row r="15" spans="4:12" ht="16.5" thickBot="1" x14ac:dyDescent="0.3">
      <c r="E15" s="2" t="s">
        <v>3</v>
      </c>
      <c r="F15" s="5">
        <f>'Budget Narrative'!E9</f>
        <v>3852</v>
      </c>
      <c r="G15" s="13"/>
      <c r="H15" t="s">
        <v>36</v>
      </c>
      <c r="L15">
        <v>2727</v>
      </c>
    </row>
    <row r="16" spans="4:12" ht="16.5" thickBot="1" x14ac:dyDescent="0.3">
      <c r="E16" s="2" t="s">
        <v>76</v>
      </c>
      <c r="F16" s="6">
        <f>'Budget Narrative'!E17</f>
        <v>115</v>
      </c>
      <c r="G16" s="13"/>
      <c r="L16" s="74">
        <f>SUM(L14:L15)</f>
        <v>23000</v>
      </c>
    </row>
    <row r="17" spans="5:12" ht="16.5" thickBot="1" x14ac:dyDescent="0.3">
      <c r="E17" s="2" t="s">
        <v>23</v>
      </c>
      <c r="F17" s="6">
        <f>'Budget Narrative'!E22</f>
        <v>0</v>
      </c>
      <c r="G17" s="13"/>
      <c r="L17">
        <v>12</v>
      </c>
    </row>
    <row r="18" spans="5:12" ht="16.5" thickBot="1" x14ac:dyDescent="0.3">
      <c r="E18" s="2" t="s">
        <v>4</v>
      </c>
      <c r="F18" s="6">
        <f>'Budget Narrative'!E30</f>
        <v>0</v>
      </c>
      <c r="G18" s="13"/>
      <c r="L18" s="74">
        <f>L16/L17</f>
        <v>1916.67</v>
      </c>
    </row>
    <row r="19" spans="5:12" ht="16.5" thickBot="1" x14ac:dyDescent="0.3">
      <c r="E19" s="2" t="s">
        <v>5</v>
      </c>
      <c r="F19" s="6">
        <f>'Budget Narrative'!E38</f>
        <v>7000</v>
      </c>
      <c r="G19" s="13"/>
      <c r="L19">
        <v>8</v>
      </c>
    </row>
    <row r="20" spans="5:12" ht="16.5" thickBot="1" x14ac:dyDescent="0.3">
      <c r="E20" s="2" t="s">
        <v>25</v>
      </c>
      <c r="F20" s="6">
        <v>0</v>
      </c>
      <c r="G20" s="13"/>
      <c r="H20" t="s">
        <v>51</v>
      </c>
      <c r="L20" s="74">
        <f>L18*L19</f>
        <v>15333.36</v>
      </c>
    </row>
    <row r="21" spans="5:12" ht="16.5" thickBot="1" x14ac:dyDescent="0.3">
      <c r="E21" s="2" t="s">
        <v>6</v>
      </c>
      <c r="F21" s="6">
        <f>'Budget Narrative'!E48</f>
        <v>535.92999999999995</v>
      </c>
      <c r="G21" s="13"/>
    </row>
    <row r="22" spans="5:12" ht="16.5" thickBot="1" x14ac:dyDescent="0.3">
      <c r="E22" s="2" t="s">
        <v>7</v>
      </c>
      <c r="F22" s="6">
        <f>SUM(F14:F21)</f>
        <v>21145.93</v>
      </c>
      <c r="G22" s="13"/>
      <c r="L22" s="74">
        <f>L16-L20</f>
        <v>7666.64</v>
      </c>
    </row>
    <row r="23" spans="5:12" ht="16.5" thickBot="1" x14ac:dyDescent="0.3">
      <c r="E23" s="2" t="s">
        <v>48</v>
      </c>
      <c r="F23" s="6">
        <f>F29</f>
        <v>8854.07</v>
      </c>
      <c r="G23" s="13"/>
      <c r="H23" t="s">
        <v>32</v>
      </c>
    </row>
    <row r="24" spans="5:12" ht="16.5" thickBot="1" x14ac:dyDescent="0.3">
      <c r="E24" s="10" t="s">
        <v>8</v>
      </c>
      <c r="F24" s="11">
        <f>SUM(F22:F23)</f>
        <v>30000</v>
      </c>
      <c r="G24" s="15"/>
      <c r="H24" t="s">
        <v>49</v>
      </c>
    </row>
    <row r="26" spans="5:12" x14ac:dyDescent="0.25">
      <c r="E26" s="56" t="s">
        <v>56</v>
      </c>
      <c r="F26" s="57"/>
    </row>
    <row r="27" spans="5:12" ht="15.75" x14ac:dyDescent="0.25">
      <c r="E27" t="s">
        <v>57</v>
      </c>
      <c r="F27" s="35">
        <f>F14+F15</f>
        <v>13495</v>
      </c>
      <c r="H27" t="s">
        <v>60</v>
      </c>
    </row>
    <row r="28" spans="5:12" ht="15.75" x14ac:dyDescent="0.25">
      <c r="E28" t="s">
        <v>58</v>
      </c>
      <c r="F28" s="36">
        <v>0.65610000000000002</v>
      </c>
    </row>
    <row r="29" spans="5:12" ht="15.75" x14ac:dyDescent="0.25">
      <c r="E29" t="s">
        <v>59</v>
      </c>
      <c r="F29" s="35">
        <f>F27*F28</f>
        <v>8854.07</v>
      </c>
    </row>
  </sheetData>
  <mergeCells count="4">
    <mergeCell ref="E26:F26"/>
    <mergeCell ref="E7:F7"/>
    <mergeCell ref="D4:G4"/>
    <mergeCell ref="D5:G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24"/>
  <sheetViews>
    <sheetView topLeftCell="A4" zoomScaleNormal="100" workbookViewId="0">
      <selection activeCell="I12" sqref="I12"/>
    </sheetView>
  </sheetViews>
  <sheetFormatPr defaultRowHeight="15" x14ac:dyDescent="0.25"/>
  <cols>
    <col min="1" max="1" width="5.28515625" customWidth="1"/>
    <col min="2" max="2" width="24.7109375" customWidth="1"/>
    <col min="3" max="7" width="14.7109375" customWidth="1"/>
    <col min="8" max="8" width="15.7109375" customWidth="1"/>
  </cols>
  <sheetData>
    <row r="2" spans="2:8" x14ac:dyDescent="0.25">
      <c r="B2" s="60" t="s">
        <v>69</v>
      </c>
      <c r="C2" s="60"/>
      <c r="D2" s="60"/>
      <c r="E2" s="60"/>
      <c r="F2" s="60"/>
      <c r="G2" s="60"/>
    </row>
    <row r="3" spans="2:8" ht="21.95" customHeight="1" thickBot="1" x14ac:dyDescent="0.35">
      <c r="B3" s="61" t="s">
        <v>68</v>
      </c>
      <c r="C3" s="61"/>
      <c r="D3" s="61"/>
      <c r="E3" s="61"/>
      <c r="F3" s="61"/>
      <c r="G3" s="61"/>
    </row>
    <row r="5" spans="2:8" s="38" customFormat="1" x14ac:dyDescent="0.25">
      <c r="B5" s="65" t="s">
        <v>64</v>
      </c>
      <c r="C5" s="63"/>
      <c r="D5" s="63"/>
      <c r="E5" s="63"/>
      <c r="F5" s="63"/>
      <c r="G5" s="57"/>
    </row>
    <row r="6" spans="2:8" ht="45" x14ac:dyDescent="0.25">
      <c r="B6" s="37" t="s">
        <v>9</v>
      </c>
      <c r="C6" s="37" t="s">
        <v>73</v>
      </c>
      <c r="D6" s="37" t="s">
        <v>11</v>
      </c>
      <c r="E6" s="37" t="s">
        <v>38</v>
      </c>
      <c r="F6" s="37" t="s">
        <v>53</v>
      </c>
      <c r="G6" s="37" t="s">
        <v>33</v>
      </c>
    </row>
    <row r="7" spans="2:8" x14ac:dyDescent="0.25">
      <c r="B7" s="4"/>
      <c r="C7" s="7"/>
      <c r="D7" s="49"/>
      <c r="E7" s="7">
        <f t="shared" ref="E7:E8" si="0">C7*D7</f>
        <v>0</v>
      </c>
      <c r="F7" s="22"/>
      <c r="G7" s="7">
        <f>E7*F7</f>
        <v>0</v>
      </c>
    </row>
    <row r="8" spans="2:8" x14ac:dyDescent="0.25">
      <c r="B8" s="4"/>
      <c r="C8" s="7"/>
      <c r="D8" s="49"/>
      <c r="E8" s="7">
        <f t="shared" si="0"/>
        <v>0</v>
      </c>
      <c r="F8" s="22"/>
      <c r="G8" s="7">
        <f t="shared" ref="G8" si="1">E8*F8</f>
        <v>0</v>
      </c>
    </row>
    <row r="9" spans="2:8" x14ac:dyDescent="0.25">
      <c r="B9" s="4" t="s">
        <v>71</v>
      </c>
      <c r="C9" s="7">
        <f>64480*0.8554</f>
        <v>55156</v>
      </c>
      <c r="D9" s="55">
        <v>0.13</v>
      </c>
      <c r="E9" s="7">
        <f t="shared" ref="E9:E10" si="2">C9*D9</f>
        <v>7170</v>
      </c>
      <c r="F9" s="22">
        <f>10/12</f>
        <v>0.83</v>
      </c>
      <c r="G9" s="7">
        <f t="shared" ref="G9:G10" si="3">E9*F9</f>
        <v>5951</v>
      </c>
    </row>
    <row r="10" spans="2:8" x14ac:dyDescent="0.25">
      <c r="B10" s="4" t="s">
        <v>72</v>
      </c>
      <c r="C10" s="7">
        <f>40000*0.8554</f>
        <v>34216</v>
      </c>
      <c r="D10" s="55">
        <v>0.13</v>
      </c>
      <c r="E10" s="7">
        <f t="shared" si="2"/>
        <v>4448</v>
      </c>
      <c r="F10" s="22">
        <f>10/12</f>
        <v>0.83</v>
      </c>
      <c r="G10" s="7">
        <f t="shared" si="3"/>
        <v>3692</v>
      </c>
    </row>
    <row r="11" spans="2:8" x14ac:dyDescent="0.25">
      <c r="B11" s="4"/>
      <c r="C11" s="7"/>
      <c r="D11" s="49"/>
      <c r="E11" s="7">
        <f t="shared" ref="E11:E12" si="4">C11*D11</f>
        <v>0</v>
      </c>
      <c r="F11" s="22"/>
      <c r="G11" s="7">
        <f t="shared" ref="G11:G12" si="5">E11*F11</f>
        <v>0</v>
      </c>
    </row>
    <row r="12" spans="2:8" x14ac:dyDescent="0.25">
      <c r="B12" s="4"/>
      <c r="C12" s="7"/>
      <c r="D12" s="49"/>
      <c r="E12" s="7">
        <f t="shared" si="4"/>
        <v>0</v>
      </c>
      <c r="F12" s="22"/>
      <c r="G12" s="7">
        <f t="shared" si="5"/>
        <v>0</v>
      </c>
    </row>
    <row r="13" spans="2:8" x14ac:dyDescent="0.25">
      <c r="B13" s="64" t="s">
        <v>12</v>
      </c>
      <c r="C13" s="63"/>
      <c r="D13" s="63"/>
      <c r="E13" s="63"/>
      <c r="F13" s="57"/>
      <c r="G13" s="8">
        <f>SUM(G7:G12)</f>
        <v>9643</v>
      </c>
      <c r="H13" s="44"/>
    </row>
    <row r="14" spans="2:8" x14ac:dyDescent="0.25">
      <c r="B14" s="64" t="s">
        <v>52</v>
      </c>
      <c r="C14" s="63"/>
      <c r="D14" s="63"/>
      <c r="E14" s="57"/>
      <c r="F14" s="29">
        <v>0.39950000000000002</v>
      </c>
      <c r="G14" s="8">
        <f>G13*F14</f>
        <v>3852</v>
      </c>
      <c r="H14" s="18"/>
    </row>
    <row r="15" spans="2:8" x14ac:dyDescent="0.25">
      <c r="B15" s="39"/>
      <c r="C15" s="40"/>
      <c r="D15" s="40"/>
      <c r="E15" s="40"/>
      <c r="F15" s="40"/>
      <c r="G15" s="42"/>
      <c r="H15" s="18"/>
    </row>
    <row r="16" spans="2:8" x14ac:dyDescent="0.25">
      <c r="B16" s="34"/>
      <c r="C16" s="41"/>
      <c r="D16" s="41"/>
      <c r="E16" s="41"/>
      <c r="F16" s="41"/>
      <c r="G16" s="43"/>
      <c r="H16" s="44"/>
    </row>
    <row r="17" spans="2:7" x14ac:dyDescent="0.25">
      <c r="B17" s="65" t="s">
        <v>62</v>
      </c>
      <c r="C17" s="63"/>
      <c r="D17" s="63"/>
      <c r="E17" s="63"/>
      <c r="F17" s="63"/>
      <c r="G17" s="57"/>
    </row>
    <row r="18" spans="2:7" x14ac:dyDescent="0.25">
      <c r="B18" s="9" t="s">
        <v>9</v>
      </c>
      <c r="C18" s="9" t="s">
        <v>10</v>
      </c>
      <c r="D18" s="56" t="s">
        <v>63</v>
      </c>
      <c r="E18" s="63"/>
      <c r="F18" s="63"/>
      <c r="G18" s="57"/>
    </row>
    <row r="19" spans="2:7" x14ac:dyDescent="0.25">
      <c r="B19" s="45"/>
      <c r="C19" s="45"/>
      <c r="D19" s="62"/>
      <c r="E19" s="63"/>
      <c r="F19" s="63"/>
      <c r="G19" s="57"/>
    </row>
    <row r="20" spans="2:7" x14ac:dyDescent="0.25">
      <c r="B20" s="45"/>
      <c r="C20" s="45"/>
      <c r="D20" s="62"/>
      <c r="E20" s="63"/>
      <c r="F20" s="63"/>
      <c r="G20" s="57"/>
    </row>
    <row r="21" spans="2:7" x14ac:dyDescent="0.25">
      <c r="B21" s="45"/>
      <c r="C21" s="45"/>
      <c r="D21" s="47"/>
      <c r="E21" s="48"/>
      <c r="F21" s="48"/>
      <c r="G21" s="46"/>
    </row>
    <row r="22" spans="2:7" x14ac:dyDescent="0.25">
      <c r="B22" s="45"/>
      <c r="C22" s="45"/>
      <c r="D22" s="47"/>
      <c r="E22" s="48"/>
      <c r="F22" s="48"/>
      <c r="G22" s="46"/>
    </row>
    <row r="23" spans="2:7" x14ac:dyDescent="0.25">
      <c r="B23" s="45"/>
      <c r="C23" s="45"/>
      <c r="D23" s="47"/>
      <c r="E23" s="48"/>
      <c r="F23" s="48"/>
      <c r="G23" s="46"/>
    </row>
    <row r="24" spans="2:7" x14ac:dyDescent="0.25">
      <c r="B24" s="45"/>
      <c r="C24" s="45"/>
      <c r="D24" s="62"/>
      <c r="E24" s="63"/>
      <c r="F24" s="63"/>
      <c r="G24" s="57"/>
    </row>
  </sheetData>
  <mergeCells count="10">
    <mergeCell ref="D24:G24"/>
    <mergeCell ref="B13:F13"/>
    <mergeCell ref="B5:G5"/>
    <mergeCell ref="B3:G3"/>
    <mergeCell ref="B2:G2"/>
    <mergeCell ref="B14:E14"/>
    <mergeCell ref="B17:G17"/>
    <mergeCell ref="D18:G18"/>
    <mergeCell ref="D19:G19"/>
    <mergeCell ref="D20:G20"/>
  </mergeCells>
  <pageMargins left="0.7" right="0.7" top="0.75" bottom="0.75" header="0.3" footer="0.3"/>
  <pageSetup scale="93"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E55"/>
  <sheetViews>
    <sheetView topLeftCell="A37" zoomScaleNormal="100" workbookViewId="0">
      <selection activeCell="E48" sqref="E48"/>
    </sheetView>
  </sheetViews>
  <sheetFormatPr defaultColWidth="3.7109375" defaultRowHeight="15" x14ac:dyDescent="0.25"/>
  <cols>
    <col min="2" max="2" width="28" customWidth="1"/>
    <col min="3" max="3" width="21.42578125" bestFit="1" customWidth="1"/>
    <col min="4" max="4" width="46.5703125" bestFit="1" customWidth="1"/>
    <col min="5" max="5" width="13.7109375" bestFit="1" customWidth="1"/>
    <col min="6" max="6" width="26.42578125" customWidth="1"/>
  </cols>
  <sheetData>
    <row r="1" spans="2:5" x14ac:dyDescent="0.25">
      <c r="B1" s="68"/>
      <c r="C1" s="69"/>
      <c r="D1" s="69"/>
      <c r="E1" s="70"/>
    </row>
    <row r="2" spans="2:5" x14ac:dyDescent="0.25">
      <c r="B2" s="24"/>
      <c r="C2" s="24"/>
      <c r="D2" s="24"/>
      <c r="E2" s="24"/>
    </row>
    <row r="3" spans="2:5" x14ac:dyDescent="0.25">
      <c r="B3" s="33"/>
      <c r="C3" s="33"/>
      <c r="D3" s="33"/>
      <c r="E3" s="33"/>
    </row>
    <row r="4" spans="2:5" x14ac:dyDescent="0.25">
      <c r="B4" s="33"/>
      <c r="C4" s="33"/>
      <c r="D4" s="33"/>
      <c r="E4" s="33"/>
    </row>
    <row r="5" spans="2:5" x14ac:dyDescent="0.25">
      <c r="B5" s="26" t="s">
        <v>55</v>
      </c>
      <c r="C5" s="27"/>
      <c r="D5" s="32"/>
      <c r="E5" s="28"/>
    </row>
    <row r="6" spans="2:5" x14ac:dyDescent="0.25">
      <c r="B6" s="64" t="s">
        <v>12</v>
      </c>
      <c r="C6" s="66"/>
      <c r="D6" s="67"/>
      <c r="E6" s="52">
        <f>'Staffing Plan'!G13</f>
        <v>9643</v>
      </c>
    </row>
    <row r="7" spans="2:5" x14ac:dyDescent="0.25">
      <c r="B7" s="17"/>
      <c r="C7" s="23"/>
      <c r="D7" s="23"/>
      <c r="E7" s="25"/>
    </row>
    <row r="8" spans="2:5" x14ac:dyDescent="0.25">
      <c r="B8" s="26" t="s">
        <v>54</v>
      </c>
      <c r="C8" s="30"/>
      <c r="D8" s="30"/>
      <c r="E8" s="31"/>
    </row>
    <row r="9" spans="2:5" x14ac:dyDescent="0.25">
      <c r="B9" s="64" t="s">
        <v>46</v>
      </c>
      <c r="C9" s="66"/>
      <c r="D9" s="67"/>
      <c r="E9" s="53">
        <f>'Staffing Plan'!G14</f>
        <v>3852</v>
      </c>
    </row>
    <row r="10" spans="2:5" x14ac:dyDescent="0.25">
      <c r="B10" s="17"/>
      <c r="C10" s="17"/>
      <c r="D10" s="17"/>
      <c r="E10" s="25"/>
    </row>
    <row r="11" spans="2:5" x14ac:dyDescent="0.25">
      <c r="B11" s="68" t="s">
        <v>34</v>
      </c>
      <c r="C11" s="69"/>
      <c r="D11" s="69"/>
      <c r="E11" s="70"/>
    </row>
    <row r="12" spans="2:5" x14ac:dyDescent="0.25">
      <c r="B12" s="9" t="s">
        <v>15</v>
      </c>
      <c r="C12" s="9" t="s">
        <v>16</v>
      </c>
      <c r="D12" s="9" t="s">
        <v>17</v>
      </c>
      <c r="E12" s="9" t="s">
        <v>22</v>
      </c>
    </row>
    <row r="13" spans="2:5" x14ac:dyDescent="0.25">
      <c r="B13" s="4" t="s">
        <v>74</v>
      </c>
      <c r="C13" s="4"/>
      <c r="D13" s="4"/>
      <c r="E13" s="50">
        <f>(0.575*20*10)</f>
        <v>115</v>
      </c>
    </row>
    <row r="14" spans="2:5" x14ac:dyDescent="0.25">
      <c r="B14" s="4"/>
      <c r="C14" s="4"/>
      <c r="D14" s="4"/>
      <c r="E14" s="7"/>
    </row>
    <row r="15" spans="2:5" x14ac:dyDescent="0.25">
      <c r="B15" s="4"/>
      <c r="C15" s="4"/>
      <c r="D15" s="4"/>
      <c r="E15" s="7"/>
    </row>
    <row r="16" spans="2:5" x14ac:dyDescent="0.25">
      <c r="B16" s="4"/>
      <c r="C16" s="4"/>
      <c r="D16" s="4"/>
      <c r="E16" s="7"/>
    </row>
    <row r="17" spans="2:5" x14ac:dyDescent="0.25">
      <c r="B17" s="64" t="s">
        <v>18</v>
      </c>
      <c r="C17" s="66"/>
      <c r="D17" s="67"/>
      <c r="E17" s="51">
        <f>SUM(E13:E16)</f>
        <v>115</v>
      </c>
    </row>
    <row r="18" spans="2:5" x14ac:dyDescent="0.25">
      <c r="B18" s="17"/>
      <c r="C18" s="17"/>
      <c r="D18" s="17"/>
      <c r="E18" s="18"/>
    </row>
    <row r="19" spans="2:5" ht="15" customHeight="1" x14ac:dyDescent="0.25">
      <c r="B19" s="68" t="s">
        <v>66</v>
      </c>
      <c r="C19" s="69"/>
      <c r="D19" s="69"/>
      <c r="E19" s="70"/>
    </row>
    <row r="20" spans="2:5" x14ac:dyDescent="0.25">
      <c r="B20" s="9" t="s">
        <v>23</v>
      </c>
      <c r="C20" s="9" t="s">
        <v>21</v>
      </c>
      <c r="D20" s="9" t="s">
        <v>17</v>
      </c>
      <c r="E20" s="9" t="s">
        <v>22</v>
      </c>
    </row>
    <row r="21" spans="2:5" x14ac:dyDescent="0.25">
      <c r="B21" s="4"/>
      <c r="C21" s="4"/>
      <c r="D21" s="4"/>
      <c r="E21" s="50">
        <v>0</v>
      </c>
    </row>
    <row r="22" spans="2:5" x14ac:dyDescent="0.25">
      <c r="B22" s="64" t="s">
        <v>24</v>
      </c>
      <c r="C22" s="66"/>
      <c r="D22" s="67"/>
      <c r="E22" s="51">
        <f>SUM(E21:E21)</f>
        <v>0</v>
      </c>
    </row>
    <row r="24" spans="2:5" ht="15" customHeight="1" x14ac:dyDescent="0.25">
      <c r="B24" s="68" t="s">
        <v>45</v>
      </c>
      <c r="C24" s="69"/>
      <c r="D24" s="69"/>
      <c r="E24" s="70"/>
    </row>
    <row r="25" spans="2:5" x14ac:dyDescent="0.25">
      <c r="B25" s="9" t="s">
        <v>20</v>
      </c>
      <c r="C25" s="9" t="s">
        <v>21</v>
      </c>
      <c r="D25" s="9" t="s">
        <v>17</v>
      </c>
      <c r="E25" s="9" t="s">
        <v>22</v>
      </c>
    </row>
    <row r="26" spans="2:5" x14ac:dyDescent="0.25">
      <c r="B26" s="4"/>
      <c r="C26" s="4"/>
      <c r="D26" s="4"/>
      <c r="E26" s="50">
        <v>0</v>
      </c>
    </row>
    <row r="27" spans="2:5" x14ac:dyDescent="0.25">
      <c r="B27" s="4"/>
      <c r="C27" s="4"/>
      <c r="D27" s="4"/>
      <c r="E27" s="50">
        <v>0</v>
      </c>
    </row>
    <row r="28" spans="2:5" x14ac:dyDescent="0.25">
      <c r="B28" s="4"/>
      <c r="C28" s="4"/>
      <c r="D28" s="4"/>
      <c r="E28" s="50">
        <v>0</v>
      </c>
    </row>
    <row r="29" spans="2:5" ht="28.9" customHeight="1" x14ac:dyDescent="0.25">
      <c r="B29" s="4"/>
      <c r="C29" s="4"/>
      <c r="D29" s="4"/>
      <c r="E29" s="50">
        <v>0</v>
      </c>
    </row>
    <row r="30" spans="2:5" x14ac:dyDescent="0.25">
      <c r="B30" s="64" t="s">
        <v>19</v>
      </c>
      <c r="C30" s="66"/>
      <c r="D30" s="67"/>
      <c r="E30" s="51">
        <f>SUM(E26:E29)</f>
        <v>0</v>
      </c>
    </row>
    <row r="32" spans="2:5" ht="15" customHeight="1" x14ac:dyDescent="0.25">
      <c r="B32" s="68" t="s">
        <v>44</v>
      </c>
      <c r="C32" s="69"/>
      <c r="D32" s="69"/>
      <c r="E32" s="70"/>
    </row>
    <row r="33" spans="2:5" x14ac:dyDescent="0.25">
      <c r="B33" s="9" t="s">
        <v>26</v>
      </c>
      <c r="C33" s="9" t="s">
        <v>27</v>
      </c>
      <c r="D33" s="9" t="s">
        <v>31</v>
      </c>
      <c r="E33" s="9" t="s">
        <v>22</v>
      </c>
    </row>
    <row r="34" spans="2:5" ht="30.2" customHeight="1" x14ac:dyDescent="0.25">
      <c r="B34" s="20" t="s">
        <v>77</v>
      </c>
      <c r="C34" s="19"/>
      <c r="D34" s="20"/>
      <c r="E34" s="54">
        <v>7000</v>
      </c>
    </row>
    <row r="35" spans="2:5" x14ac:dyDescent="0.25">
      <c r="B35" s="20"/>
      <c r="C35" s="19"/>
      <c r="D35" s="19"/>
      <c r="E35" s="54"/>
    </row>
    <row r="36" spans="2:5" x14ac:dyDescent="0.25">
      <c r="B36" s="19"/>
      <c r="C36" s="19"/>
      <c r="D36" s="20"/>
      <c r="E36" s="54">
        <v>0</v>
      </c>
    </row>
    <row r="37" spans="2:5" x14ac:dyDescent="0.25">
      <c r="B37" s="4"/>
      <c r="C37" s="4"/>
      <c r="D37" s="4"/>
      <c r="E37" s="7"/>
    </row>
    <row r="38" spans="2:5" x14ac:dyDescent="0.25">
      <c r="B38" s="64" t="s">
        <v>28</v>
      </c>
      <c r="C38" s="66"/>
      <c r="D38" s="67"/>
      <c r="E38" s="51">
        <f>SUM(E34:E37)</f>
        <v>7000</v>
      </c>
    </row>
    <row r="39" spans="2:5" x14ac:dyDescent="0.25">
      <c r="B39" s="17"/>
      <c r="C39" s="17"/>
      <c r="D39" s="17"/>
      <c r="E39" s="18"/>
    </row>
    <row r="40" spans="2:5" x14ac:dyDescent="0.25">
      <c r="B40" s="68" t="s">
        <v>43</v>
      </c>
      <c r="C40" s="69"/>
      <c r="D40" s="69"/>
      <c r="E40" s="70"/>
    </row>
    <row r="41" spans="2:5" x14ac:dyDescent="0.25">
      <c r="B41" s="9" t="s">
        <v>25</v>
      </c>
      <c r="C41" s="9" t="s">
        <v>21</v>
      </c>
      <c r="D41" s="9" t="s">
        <v>17</v>
      </c>
      <c r="E41" s="9" t="s">
        <v>22</v>
      </c>
    </row>
    <row r="42" spans="2:5" ht="24.75" customHeight="1" x14ac:dyDescent="0.25">
      <c r="B42" s="4"/>
      <c r="C42" s="4"/>
      <c r="D42" s="4" t="s">
        <v>40</v>
      </c>
      <c r="E42" s="50">
        <v>0</v>
      </c>
    </row>
    <row r="43" spans="2:5" x14ac:dyDescent="0.25">
      <c r="B43" s="64" t="s">
        <v>41</v>
      </c>
      <c r="C43" s="66"/>
      <c r="D43" s="67"/>
      <c r="E43" s="51">
        <f>SUM(E42:E42)</f>
        <v>0</v>
      </c>
    </row>
    <row r="44" spans="2:5" x14ac:dyDescent="0.25">
      <c r="B44" s="17"/>
      <c r="C44" s="17"/>
      <c r="D44" s="17"/>
      <c r="E44" s="18"/>
    </row>
    <row r="45" spans="2:5" x14ac:dyDescent="0.25">
      <c r="B45" s="68" t="s">
        <v>47</v>
      </c>
      <c r="C45" s="69"/>
      <c r="D45" s="69"/>
      <c r="E45" s="70"/>
    </row>
    <row r="46" spans="2:5" x14ac:dyDescent="0.25">
      <c r="B46" s="9" t="s">
        <v>6</v>
      </c>
      <c r="C46" s="9" t="s">
        <v>21</v>
      </c>
      <c r="D46" s="9" t="s">
        <v>17</v>
      </c>
      <c r="E46" s="9" t="s">
        <v>22</v>
      </c>
    </row>
    <row r="47" spans="2:5" x14ac:dyDescent="0.25">
      <c r="B47" s="4" t="s">
        <v>78</v>
      </c>
      <c r="C47" s="4"/>
      <c r="D47" s="4"/>
      <c r="E47" s="50">
        <f>500+35.93</f>
        <v>535.92999999999995</v>
      </c>
    </row>
    <row r="48" spans="2:5" x14ac:dyDescent="0.25">
      <c r="B48" s="64" t="s">
        <v>42</v>
      </c>
      <c r="C48" s="66"/>
      <c r="D48" s="67"/>
      <c r="E48" s="51">
        <f>SUM(E47:E47)</f>
        <v>535.92999999999995</v>
      </c>
    </row>
    <row r="50" spans="2:5" x14ac:dyDescent="0.25">
      <c r="B50" s="71" t="s">
        <v>61</v>
      </c>
      <c r="C50" s="72"/>
      <c r="D50" s="72"/>
      <c r="E50" s="73"/>
    </row>
    <row r="51" spans="2:5" x14ac:dyDescent="0.25">
      <c r="B51" s="9" t="s">
        <v>39</v>
      </c>
      <c r="C51" s="9" t="s">
        <v>30</v>
      </c>
      <c r="D51" s="9" t="s">
        <v>35</v>
      </c>
      <c r="E51" s="9" t="s">
        <v>22</v>
      </c>
    </row>
    <row r="52" spans="2:5" x14ac:dyDescent="0.25">
      <c r="B52" s="4"/>
      <c r="C52" s="4"/>
      <c r="D52" s="4"/>
      <c r="E52" s="7"/>
    </row>
    <row r="53" spans="2:5" x14ac:dyDescent="0.25">
      <c r="B53" s="4"/>
      <c r="C53" s="4"/>
      <c r="D53" s="4"/>
      <c r="E53" s="7"/>
    </row>
    <row r="54" spans="2:5" x14ac:dyDescent="0.25">
      <c r="B54" s="4"/>
      <c r="C54" s="4"/>
      <c r="D54" s="4"/>
      <c r="E54" s="7"/>
    </row>
    <row r="55" spans="2:5" ht="27" customHeight="1" x14ac:dyDescent="0.25">
      <c r="B55" s="64" t="s">
        <v>29</v>
      </c>
      <c r="C55" s="66"/>
      <c r="D55" s="67"/>
      <c r="E55" s="51">
        <f>SUM(E52:E54)</f>
        <v>0</v>
      </c>
    </row>
  </sheetData>
  <mergeCells count="17">
    <mergeCell ref="B55:D55"/>
    <mergeCell ref="B24:E24"/>
    <mergeCell ref="B30:D30"/>
    <mergeCell ref="B43:D43"/>
    <mergeCell ref="B45:E45"/>
    <mergeCell ref="B48:D48"/>
    <mergeCell ref="B40:E40"/>
    <mergeCell ref="B32:E32"/>
    <mergeCell ref="B38:D38"/>
    <mergeCell ref="B9:D9"/>
    <mergeCell ref="B1:E1"/>
    <mergeCell ref="B6:D6"/>
    <mergeCell ref="B50:E50"/>
    <mergeCell ref="B19:E19"/>
    <mergeCell ref="B22:D22"/>
    <mergeCell ref="B11:E11"/>
    <mergeCell ref="B17:D17"/>
  </mergeCells>
  <pageMargins left="0.7" right="0.7" top="0.75" bottom="0.75" header="0.3" footer="0.3"/>
  <pageSetup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424A</vt:lpstr>
      <vt:lpstr>Staffing Plan</vt:lpstr>
      <vt:lpstr>Budget Narrative</vt:lpstr>
      <vt:lpstr>'Budget 424A'!Print_Area</vt:lpstr>
      <vt:lpstr>'Budget Narrative'!Print_Area</vt:lpstr>
      <vt:lpstr>'Staffing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Ryan (Federal)</dc:creator>
  <cp:lastModifiedBy>Roxana Cazan</cp:lastModifiedBy>
  <cp:lastPrinted>2020-06-01T23:08:18Z</cp:lastPrinted>
  <dcterms:created xsi:type="dcterms:W3CDTF">2018-08-30T16:43:31Z</dcterms:created>
  <dcterms:modified xsi:type="dcterms:W3CDTF">2021-04-21T19:11:04Z</dcterms:modified>
</cp:coreProperties>
</file>